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OLUGODIŠNJI izvještaj o izvršenju FP 2026\"/>
    </mc:Choice>
  </mc:AlternateContent>
  <bookViews>
    <workbookView xWindow="0" yWindow="0" windowWidth="23040" windowHeight="9192"/>
  </bookViews>
  <sheets>
    <sheet name="SAŽETAK OPĆEG DIJELA" sheetId="5" r:id="rId1"/>
    <sheet name="RAČUN PRIHODA I RASHODA" sheetId="1" r:id="rId2"/>
    <sheet name="PRIHODI I RASHODI PO IZVORIMA" sheetId="6" r:id="rId3"/>
    <sheet name="RASHODI PREMA FUNK.KLAS." sheetId="2" r:id="rId4"/>
    <sheet name="RAČUN FINANCIRANJA " sheetId="8" r:id="rId5"/>
    <sheet name="RAČUN FINANCIRANJA PO IZVORIMA" sheetId="9" r:id="rId6"/>
    <sheet name="POSEBNI DIO" sheetId="7" r:id="rId7"/>
    <sheet name="POSEBNI IZVJ O ZADUŽIVANJU" sheetId="10" r:id="rId8"/>
  </sheets>
  <definedNames>
    <definedName name="_xlnm.Print_Area" localSheetId="6">'POSEBNI DIO'!$A$4:$F$145</definedName>
    <definedName name="_xlnm.Print_Area" localSheetId="7">'POSEBNI IZVJ O ZADUŽIVANJU'!$D$7:$P$18</definedName>
    <definedName name="_xlnm.Print_Area" localSheetId="2">'PRIHODI I RASHODI PO IZVORIMA'!$A$1:$I$48</definedName>
    <definedName name="_xlnm.Print_Area" localSheetId="4">'RAČUN FINANCIRANJA '!$A$5:$H$16</definedName>
    <definedName name="_xlnm.Print_Area" localSheetId="1">'RAČUN PRIHODA I RASHODA'!$A$1:$G$92</definedName>
    <definedName name="_xlnm.Print_Area" localSheetId="3">'RASHODI PREMA FUNK.KLAS.'!$A$2:$G$13</definedName>
    <definedName name="_xlnm.Print_Area" localSheetId="0">'SAŽETAK OPĆEG DIJELA'!$A$1:$G$39</definedName>
  </definedNames>
  <calcPr calcId="162913"/>
</workbook>
</file>

<file path=xl/calcChain.xml><?xml version="1.0" encoding="utf-8"?>
<calcChain xmlns="http://schemas.openxmlformats.org/spreadsheetml/2006/main">
  <c r="E38" i="5" l="1"/>
  <c r="F38" i="5" s="1"/>
  <c r="F39" i="5"/>
  <c r="B37" i="5" l="1"/>
  <c r="G30" i="5" l="1"/>
  <c r="G29" i="5"/>
  <c r="F30" i="5"/>
  <c r="F29" i="5"/>
  <c r="G9" i="5"/>
  <c r="F9" i="5"/>
  <c r="C12" i="5" l="1"/>
  <c r="D12" i="5"/>
  <c r="E12" i="5"/>
  <c r="B12" i="5"/>
  <c r="C11" i="5"/>
  <c r="D11" i="5"/>
  <c r="E11" i="5"/>
  <c r="B11" i="5"/>
  <c r="C8" i="5"/>
  <c r="D8" i="5"/>
  <c r="E8" i="5"/>
  <c r="B8" i="5"/>
  <c r="L18" i="10"/>
  <c r="K18" i="10"/>
  <c r="J18" i="10"/>
  <c r="I18" i="10"/>
  <c r="H18" i="10"/>
  <c r="F11" i="5" l="1"/>
  <c r="G11" i="5"/>
  <c r="F8" i="5"/>
  <c r="G8" i="5"/>
  <c r="F12" i="5"/>
  <c r="G12" i="5"/>
  <c r="E28" i="5"/>
  <c r="E37" i="5" s="1"/>
  <c r="F37" i="5" s="1"/>
  <c r="D28" i="5"/>
  <c r="C28" i="5"/>
  <c r="B28" i="5"/>
  <c r="B24" i="5"/>
  <c r="B23" i="5"/>
  <c r="E13" i="5"/>
  <c r="D13" i="5"/>
  <c r="C13" i="5"/>
  <c r="B13" i="5"/>
  <c r="E10" i="5"/>
  <c r="D10" i="5"/>
  <c r="C10" i="5"/>
  <c r="B10" i="5"/>
  <c r="G28" i="5" l="1"/>
  <c r="F28" i="5"/>
  <c r="G10" i="5"/>
  <c r="F10" i="5"/>
  <c r="G13" i="5"/>
  <c r="F13" i="5"/>
  <c r="C14" i="5"/>
  <c r="B14" i="5"/>
  <c r="D14" i="5"/>
  <c r="E14" i="5"/>
  <c r="F14" i="5" l="1"/>
  <c r="G14" i="5"/>
</calcChain>
</file>

<file path=xl/sharedStrings.xml><?xml version="1.0" encoding="utf-8"?>
<sst xmlns="http://schemas.openxmlformats.org/spreadsheetml/2006/main" count="400" uniqueCount="192">
  <si>
    <t>Oznaka</t>
  </si>
  <si>
    <t>Indeks 5/2 (6.)</t>
  </si>
  <si>
    <t>Indeks 5/4 (7.)</t>
  </si>
  <si>
    <t>A. RAČUN PRIHODA I RASHODA</t>
  </si>
  <si>
    <t>6 Prihodi poslovanja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</si>
  <si>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</si>
  <si>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</si>
  <si>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</si>
  <si>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</si>
  <si>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</si>
  <si>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</si>
  <si>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</si>
  <si>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</si>
  <si>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</si>
  <si>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</si>
  <si>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661 Prihodi od prodaje proizvoda i robe te pruženih usluga</t>
  </si>
  <si>
    <t>6615 Prihodi od pruženih usluga</t>
  </si>
  <si>
    <t>663 cije od pravnih i fizičkih osoba izvan općeg proračuna te povrat donacija i kapitalnih pomoći po protestiranim jamstvima</t>
  </si>
  <si>
    <t>6632 Kapitalne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</si>
  <si>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</si>
  <si>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</si>
  <si>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</si>
  <si>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SVEUKUPNO PRIHODI</t>
  </si>
  <si>
    <t>3 Rashodi poslovanja</t>
  </si>
  <si>
    <t>31 Rashodi za zaposlene</t>
  </si>
  <si>
    <t>311 Plaće (Bruto)</t>
  </si>
  <si>
    <t>3111 Plaće za redovan rad</t>
  </si>
  <si>
    <t>3113 Plaće za prekovremeni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</si>
  <si>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</si>
  <si>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</si>
  <si>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</si>
  <si>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</si>
  <si>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</si>
  <si>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</si>
  <si>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</si>
  <si>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</si>
  <si>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</si>
  <si>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</si>
  <si>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</si>
  <si>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</si>
  <si>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</si>
  <si>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</si>
  <si>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</si>
  <si>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</si>
  <si>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</si>
  <si>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</si>
  <si>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interneta, pošte i prijevoza</t>
  </si>
  <si>
    <t>3232 Usluge tekućeg i investicijskog održavanja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</si>
  <si>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</si>
  <si>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</si>
  <si>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</si>
  <si>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</si>
  <si>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</si>
  <si>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</si>
  <si>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324 Naknade troškova osobama izvan radnog odnosa</t>
  </si>
  <si>
    <t>3241 Naknade troškova osobama izvan radnog odnosa</t>
  </si>
  <si>
    <t>329 Ostali nespomenuti rashodi poslovanja</t>
  </si>
  <si>
    <t>3291 Naknade za rad predstavničkih i izvršnih tijela, povjerenstava i slično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</si>
  <si>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</si>
  <si>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</si>
  <si>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</si>
  <si>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</si>
  <si>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</si>
  <si>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</si>
  <si>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</si>
  <si>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3433 Zatezne kamate</t>
  </si>
  <si>
    <t>37 Naknade građanima i kućanstvima na temelju osiguranja i druge naknade</t>
  </si>
  <si>
    <t>372 Ostale naknade građanima i kućanstvima iz proračuna</t>
  </si>
  <si>
    <t>3722 Naknade građanima i kućanstvima u naravi</t>
  </si>
  <si>
    <t>38 Rashodi za donacije, kazne, naknade šteta i kapitalne pomoći</t>
  </si>
  <si>
    <t>381 Tekuće donacije</t>
  </si>
  <si>
    <t>3812 Tekuće donacije u naravi</t>
  </si>
  <si>
    <t>4 Rashodi za nabavu nefinancijske imovine</t>
  </si>
  <si>
    <t>42 Rashodi za nabavu proizvedene dugotrajne imovine</t>
  </si>
  <si>
    <t>422 Postrojenja i oprema</t>
  </si>
  <si>
    <t>4221 Uredska oprema i namještaj</t>
  </si>
  <si>
    <t>4227 Uređaji, strojevi i oprema za ostale namjene</t>
  </si>
  <si>
    <t>424 Knjige, umjetnička djela i ostale izložbene vrijednosti</t>
  </si>
  <si>
    <t>4241 Knjige</t>
  </si>
  <si>
    <t>SVEUKUPNO RASHODI</t>
  </si>
  <si>
    <t>Izvor: 1 OPĆI PRIHODI I PRIMICI</t>
  </si>
  <si>
    <t>Izvor: 11 Opći prihodi i primici</t>
  </si>
  <si>
    <t>Izvor: 3 VLASTITI PRIHODI</t>
  </si>
  <si>
    <t>Izvor: 32 Vlastiti prihodi - proračunski korisnici</t>
  </si>
  <si>
    <t>Izvor: 4 PRIHODI ZA POSEBNE NAMJENE</t>
  </si>
  <si>
    <t>Izvor: 43 Prihodi za posebne namjene - proračunski korisnici</t>
  </si>
  <si>
    <t>Izvor: 44 Prihodi za decentralizirane funkcije</t>
  </si>
  <si>
    <t>Izvor: 5 POMOĆI</t>
  </si>
  <si>
    <t>Izvor: 5.50 Pomoći iz državnog proračuna</t>
  </si>
  <si>
    <t>Izvor: 5.56 Fondovi EU</t>
  </si>
  <si>
    <t>Izvor: 51 Pomoći</t>
  </si>
  <si>
    <t>Izvor: 52 Pomoći - proračunski korisnici</t>
  </si>
  <si>
    <t>Izvor: 58 Prenesena sredstva - pomoći</t>
  </si>
  <si>
    <t>Izvor: 6 DONACIJE</t>
  </si>
  <si>
    <t>Izvor: 62 Donacije - proračunski korisnici</t>
  </si>
  <si>
    <t>Izvor: 38 Prenesena sredstva - vlastiti prihodi proračunskih korisnika</t>
  </si>
  <si>
    <t>Izvor: 48 Prenesena sredstva - namjenski prihodi</t>
  </si>
  <si>
    <t>Funk. klas: 09 OBRAZOVANJE</t>
  </si>
  <si>
    <t>Funk. klas: 092 Srednjoškolsko obrazovanje</t>
  </si>
  <si>
    <t>Funk. klas: 098 Usluge obrazovanja koje nisu drugdje svrstane</t>
  </si>
  <si>
    <t>Indeks (3./2.)</t>
  </si>
  <si>
    <t>SVEUKUPNO</t>
  </si>
  <si>
    <t>Program: 5306 Obilježavanje postignuća učenika i nastavnika</t>
  </si>
  <si>
    <t>A 530605 Natjecanja i smotre</t>
  </si>
  <si>
    <t>Izvor: 111 Porezni i ostali prihodi</t>
  </si>
  <si>
    <t>Program: 5501 Srednjoškolsko obrazovanje</t>
  </si>
  <si>
    <t>A 550101 Osiguravanje uvjeta rada</t>
  </si>
  <si>
    <t>Izvor: 321 Vlastiti prihodi - proračunski korisnici</t>
  </si>
  <si>
    <t>Izvor: 321501 Vlastiti prihodi - srednje škole i učenički domovi</t>
  </si>
  <si>
    <t>Izvor: 383 Prenesena sredstva - vlastiti prihodi proračunskih korisnika</t>
  </si>
  <si>
    <t>Izvor: 383501 Prenesena sredstva - vlastiti prihodi - srednje škole i učenički domovi</t>
  </si>
  <si>
    <t>Izvor: 431 Prihodi za posebne namjene - proračunski korisnici</t>
  </si>
  <si>
    <t>Izvor: 431501 Prihodi za posebne namjene - srednje škole i učenički domovi</t>
  </si>
  <si>
    <t>Izvor: 442 Prihodi za decentralizirane funkcije - SŠ</t>
  </si>
  <si>
    <t>Izvor: 4421 Prihodi za decentralizirane funkcije - SŠ</t>
  </si>
  <si>
    <t>Izvor: 483 Prenesena sredstva - namjenski prihodi - proračunski korisnici</t>
  </si>
  <si>
    <t>Izvor: 4831501 Prenesena sredstva - namjenski prihodi - srednje škole i učenički domovi</t>
  </si>
  <si>
    <t>Izvor: 5.501 Pomoći iz državnog proračuna kroz opće prihode i primitke</t>
  </si>
  <si>
    <t>Izvor: 5.5011100 Pomoći iz državnog proračuna kroz opće prihode i primitke - korisnici - 100</t>
  </si>
  <si>
    <t>Izvor: 621 Donacije - proračunski korisnici</t>
  </si>
  <si>
    <t>Izvor: 621501 Donacije - srednje škole i učenički domovi</t>
  </si>
  <si>
    <t>Program: 5502 Unapređenje kvalitete odgojno obrazovnog sustava</t>
  </si>
  <si>
    <t>A 550205 Sufinanciranje rada pomoćnika u nastavi</t>
  </si>
  <si>
    <t>Izvor: 5.501200004 Min.znanosti, obrazovanja i mladih - Pomoćnici u nastavi</t>
  </si>
  <si>
    <t>Izvor: 5.561 Europski socijalni fond plus</t>
  </si>
  <si>
    <t>Izvor: 5.5611100004 EU soc.fond plus - predfin.iz izvora 11 - Sufinanciranje rada pomoćnika u nastavi</t>
  </si>
  <si>
    <t>A 550221 Osiguranje besplatnih zaliha menstrualnih higijenskih potrepština</t>
  </si>
  <si>
    <t>Program: 5504 Kapitalna ulaganja u odgojno obrazovnu infrastrukturu</t>
  </si>
  <si>
    <t>K 550401 Opremanje ustanova školstva</t>
  </si>
  <si>
    <t>OPĆI DIO</t>
  </si>
  <si>
    <r>
      <t xml:space="preserve">             </t>
    </r>
    <r>
      <rPr>
        <b/>
        <sz val="16"/>
        <color indexed="8"/>
        <rFont val="Times New Roman"/>
        <family val="1"/>
        <charset val="238"/>
      </rPr>
      <t>SAŽETAK RAČUNA PRIHODA I RASHODA I RAČUNA FINANCIRANJA</t>
    </r>
  </si>
  <si>
    <r>
      <rPr>
        <b/>
        <sz val="10"/>
        <color rgb="FF000000"/>
        <rFont val="Arial"/>
        <family val="2"/>
        <charset val="238"/>
      </rPr>
      <t>6</t>
    </r>
    <r>
      <rPr>
        <sz val="10"/>
        <color rgb="FF000000"/>
        <rFont val="Arial"/>
        <family val="2"/>
        <charset val="238"/>
      </rPr>
      <t xml:space="preserve"> Prihodi poslovanja</t>
    </r>
  </si>
  <si>
    <r>
      <rPr>
        <b/>
        <sz val="10"/>
        <color rgb="FF000000"/>
        <rFont val="Arial"/>
        <family val="2"/>
        <charset val="238"/>
      </rPr>
      <t>7</t>
    </r>
    <r>
      <rPr>
        <sz val="10"/>
        <color rgb="FF000000"/>
        <rFont val="Arial"/>
        <family val="2"/>
        <charset val="238"/>
      </rPr>
      <t xml:space="preserve"> Prihodi od prodaje nefinancijske imovine</t>
    </r>
  </si>
  <si>
    <t>UKUPNO PRIHODI</t>
  </si>
  <si>
    <r>
      <rPr>
        <b/>
        <sz val="10"/>
        <color rgb="FF000000"/>
        <rFont val="Arial"/>
        <family val="2"/>
        <charset val="238"/>
      </rPr>
      <t>3</t>
    </r>
    <r>
      <rPr>
        <sz val="10"/>
        <color rgb="FF000000"/>
        <rFont val="Arial"/>
        <family val="2"/>
        <charset val="238"/>
      </rPr>
      <t xml:space="preserve"> Rashodi poslovanja</t>
    </r>
  </si>
  <si>
    <t>4 Rashodi za nefinancijsku imovinu</t>
  </si>
  <si>
    <t>UKUPNO RASHODI</t>
  </si>
  <si>
    <t>RAZLIKA:  VIŠAK/MANJAK (A)</t>
  </si>
  <si>
    <t>B. RAČUN FINANCIRANJA</t>
  </si>
  <si>
    <t>B. RAČUN PRIHODA I PRIMITAKA</t>
  </si>
  <si>
    <r>
      <rPr>
        <b/>
        <sz val="10"/>
        <color rgb="FF000000"/>
        <rFont val="Verdana"/>
        <family val="2"/>
        <charset val="238"/>
      </rPr>
      <t>8</t>
    </r>
    <r>
      <rPr>
        <sz val="10"/>
        <color rgb="FF000000"/>
        <rFont val="Verdana"/>
        <family val="2"/>
        <charset val="238"/>
      </rPr>
      <t xml:space="preserve"> Primici od financijske imovine</t>
    </r>
  </si>
  <si>
    <r>
      <rPr>
        <b/>
        <sz val="10"/>
        <color theme="1"/>
        <rFont val="Verdana"/>
        <family val="2"/>
        <charset val="238"/>
      </rPr>
      <t>5</t>
    </r>
    <r>
      <rPr>
        <sz val="10"/>
        <color theme="1"/>
        <rFont val="Verdana"/>
        <family val="2"/>
        <charset val="238"/>
      </rPr>
      <t xml:space="preserve"> Izdaci za financ.im. i otplate zajmova</t>
    </r>
  </si>
  <si>
    <t>RAZLIKA:  PRIMICI/IZDACI = NETO (B)</t>
  </si>
  <si>
    <t xml:space="preserve">C. PRENESENA SREDSTVA IZ PRETHODNE GODINE </t>
  </si>
  <si>
    <t>PRENESENA SREDSTVA   (C)  VIŠAK/MANJAK  IZ PRED. GODINE</t>
  </si>
  <si>
    <t>Prenesena raspoloživa sredstva iz prethodne godine: VIŠAK</t>
  </si>
  <si>
    <t>Preneseni MANJAK  iz prethodne godine</t>
  </si>
  <si>
    <t xml:space="preserve">D. VIŠAK/MANJAK PRIHODA RASPOLOŽIV U SLIJEDEĆEM RAZDOBLJU </t>
  </si>
  <si>
    <t>D. PRIJENOS SREDSTAVA U SLIJEDEĆE RAZDOBLJE</t>
  </si>
  <si>
    <t>VIŠAK/MANJAK (A) +/- NETO (B)+ PRENESENA SREDSTVA (C) = D</t>
  </si>
  <si>
    <t>VIŠAK prihoda raspoloživ u slijedećem razdoblju</t>
  </si>
  <si>
    <t xml:space="preserve">MANJAK prihoda </t>
  </si>
  <si>
    <t xml:space="preserve">POLUGODIŠNJI  IZVJEŠTAJ O IZVRŠENJU FINANCIJSKOG PLANA 2026. GODINE                                               MEDICINSKA ŠKOLA U RIJECI </t>
  </si>
  <si>
    <t>Izvorni plan 2026 (1.)</t>
  </si>
  <si>
    <t>Tekući plan 2026 (2.)</t>
  </si>
  <si>
    <t>Ostvarenje 1.1.-30.6.2026. (3.)</t>
  </si>
  <si>
    <t>Izvorni plan 2026 (3.)</t>
  </si>
  <si>
    <t>Tekući plan 2026. (4.)</t>
  </si>
  <si>
    <t>Ostvarenje 1.1.-30.6.2025. (2.)</t>
  </si>
  <si>
    <t>Ostvarenje 1.1.-30.6.2026. (5.)</t>
  </si>
  <si>
    <t>I. OPĆI DIO</t>
  </si>
  <si>
    <t xml:space="preserve">A. RAČUN PRIHODA I RASHODA </t>
  </si>
  <si>
    <t>PRIHODI POSLOVANJA PREMA IZVORIMA FINANCIRANJA</t>
  </si>
  <si>
    <t>RASHODI PREMA FUNKCIJSKOJ KLASIFIKACIJI</t>
  </si>
  <si>
    <t>II. POSEBNI DIO</t>
  </si>
  <si>
    <t>B. RAČUN FINANCIRANJA PREMA EKONOMSKOJ KLASIFIKACIJI</t>
  </si>
  <si>
    <t>5 Izdaci za financijsku imovinu i otplate zajmova</t>
  </si>
  <si>
    <t>54 Izdaci za otplatu glavnice primljenih kredita i zajmova</t>
  </si>
  <si>
    <t>544 Otplata glavnice primljenih kredita i zajmova od kreditnih i ostalih financijskih institucija izvan javnog sektora</t>
  </si>
  <si>
    <t>5443 Otplata glavnice primljenih kredita od tuzemnih kreditnih institucija izvan javnog sektora</t>
  </si>
  <si>
    <t>SVEUKUPNO IZDACI</t>
  </si>
  <si>
    <t>B. RAČUN FINANCIRANJA PREMA IZVORIMA FINANCIRANJA</t>
  </si>
  <si>
    <t>Izvor: 8 NAMJENSKI PRIMICI</t>
  </si>
  <si>
    <t>Izvor: 88 Prenesena sredstva - namjenski primici</t>
  </si>
  <si>
    <t>Izvještaj o zaduživanju na domaćem i stranom tržištu novca i kapitala</t>
  </si>
  <si>
    <t>U izvještajnom razdoblju Medicinska škola u Rijeci nije imala  sklopljenih ugovora po dugoročnim i kratkoročnim kreditima i zajmovima.</t>
  </si>
  <si>
    <t xml:space="preserve">KORISNIK: </t>
  </si>
  <si>
    <t>MEDICINSKA ŠKOLA U RIJECI</t>
  </si>
  <si>
    <t>Red. br.</t>
  </si>
  <si>
    <t>Opis zaduženja po vrsti instrumenta / valutnoj / kamatnoj
 i ročnoj strukturi</t>
  </si>
  <si>
    <t>Namjena</t>
  </si>
  <si>
    <t>Kreditor</t>
  </si>
  <si>
    <t>Otplate glavnice</t>
  </si>
  <si>
    <t>Primljeni krediti i zajmovi u tekućoj godini</t>
  </si>
  <si>
    <t>Ispravci/ revalorizacije / tečajne razlike u tekućoj godini</t>
  </si>
  <si>
    <t>UKUPNO:</t>
  </si>
  <si>
    <t>PREGLED ZADUŽIVANJA PO VRSTI INSTRUMENTA, VALUTNOJ, KAMATNOJ I ROČNOJ STRUKTURI I STANJE KREDITA I ZAJMOVA NA DAN 01.01.2026. I NA DAN 30.06.2026. GODINE</t>
  </si>
  <si>
    <r>
      <t xml:space="preserve">Stanje </t>
    </r>
    <r>
      <rPr>
        <b/>
        <sz val="9"/>
        <color rgb="FFFF0000"/>
        <rFont val="Arial"/>
        <family val="2"/>
        <charset val="238"/>
      </rPr>
      <t>glavnice</t>
    </r>
    <r>
      <rPr>
        <b/>
        <sz val="9"/>
        <color rgb="FF000000"/>
        <rFont val="Arial"/>
        <family val="2"/>
        <charset val="238"/>
      </rPr>
      <t xml:space="preserve"> kredita i zajma 01.01.2026.</t>
    </r>
  </si>
  <si>
    <r>
      <t xml:space="preserve">Stanje </t>
    </r>
    <r>
      <rPr>
        <b/>
        <sz val="9"/>
        <color rgb="FFFF0000"/>
        <rFont val="Arial"/>
        <family val="2"/>
        <charset val="238"/>
      </rPr>
      <t>glavnice</t>
    </r>
    <r>
      <rPr>
        <b/>
        <sz val="9"/>
        <color rgb="FF000000"/>
        <rFont val="Arial"/>
        <family val="2"/>
        <charset val="238"/>
      </rPr>
      <t xml:space="preserve"> kredita i zajma 30.06.2026.</t>
    </r>
  </si>
  <si>
    <t>RASHODI POSLOVANJA PREMA EKONOMSKOJ KLASIFIKACIJI</t>
  </si>
  <si>
    <t>PRIHODI  POSLOVANJA PREMA EKONOMSKOJ KLASIFIKACIJI</t>
  </si>
  <si>
    <t xml:space="preserve">                                                                                           RASHODI POSLOVANJA PREMA IZVORIMA FINANCIRANJA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</si>
</sst>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#,##0.00;[Red]#,##0.00"/>
    <numFmt numFmtId="165" formatCode="#,##0.00\ _k_n;[Red]#,##0.00\ _k_n"/>
  </numFmts>
  <fonts count="6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color theme="1"/>
      <name val="Verdana"/>
      <family val="2"/>
      <charset val="238"/>
    </font>
    <font>
      <sz val="7"/>
      <color rgb="FF000000"/>
      <name val="Verdana"/>
      <family val="2"/>
      <charset val="238"/>
    </font>
    <font>
      <b/>
      <sz val="8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7.5"/>
      <color rgb="FF000000"/>
      <name val="Microsoft Sans Serif"/>
      <family val="2"/>
      <charset val="238"/>
    </font>
    <font>
      <b/>
      <sz val="7.5"/>
      <color rgb="FF000000"/>
      <name val="Microsoft Sans Serif"/>
      <family val="2"/>
      <charset val="238"/>
    </font>
    <font>
      <b/>
      <sz val="10"/>
      <color rgb="FF0000FF"/>
      <name val="Arial"/>
      <family val="2"/>
      <charset val="238"/>
    </font>
    <font>
      <b/>
      <sz val="14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0"/>
      <color rgb="FF000000"/>
      <name val="Verdana"/>
      <family val="2"/>
      <charset val="238"/>
    </font>
    <font>
      <b/>
      <sz val="9"/>
      <color rgb="FF000000"/>
      <name val="Verdana"/>
      <family val="2"/>
      <charset val="238"/>
    </font>
    <font>
      <sz val="9"/>
      <color rgb="FF000000"/>
      <name val="Verdana"/>
      <family val="2"/>
      <charset val="238"/>
    </font>
    <font>
      <sz val="11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6"/>
      <color theme="1"/>
      <name val="Verdana"/>
      <family val="2"/>
      <charset val="238"/>
    </font>
    <font>
      <b/>
      <sz val="14"/>
      <color rgb="FF000000"/>
      <name val="Times New Roman"/>
      <family val="1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0"/>
      <color theme="8" tint="-0.249977111117893"/>
      <name val="Arial"/>
      <family val="2"/>
      <charset val="238"/>
    </font>
    <font>
      <sz val="10"/>
      <color theme="8" tint="-0.249977111117893"/>
      <name val="Arial"/>
      <family val="2"/>
      <charset val="238"/>
    </font>
    <font>
      <sz val="12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1"/>
      <color theme="1"/>
      <name val="Verdana"/>
      <family val="2"/>
      <charset val="238"/>
    </font>
    <font>
      <sz val="14"/>
      <color theme="1"/>
      <name val="Verdana"/>
      <family val="2"/>
      <charset val="238"/>
    </font>
    <font>
      <b/>
      <sz val="12"/>
      <name val="Arial"/>
      <family val="2"/>
      <charset val="238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E68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8" fillId="0" borderId="0"/>
    <xf numFmtId="0" fontId="1" fillId="0" borderId="0"/>
  </cellStyleXfs>
  <cellXfs count="214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10" xfId="0" applyFont="1" applyBorder="1" applyAlignment="1">
      <alignment horizontal="center" vertical="center" wrapText="1"/>
    </xf>
    <xf numFmtId="0" fontId="19" fillId="33" borderId="0" xfId="0" applyFont="1" applyFill="1"/>
    <xf numFmtId="0" fontId="19" fillId="33" borderId="11" xfId="0" applyFont="1" applyFill="1" applyBorder="1" applyAlignment="1">
      <alignment wrapText="1"/>
    </xf>
    <xf numFmtId="0" fontId="22" fillId="33" borderId="11" xfId="0" applyFont="1" applyFill="1" applyBorder="1" applyAlignment="1">
      <alignment wrapText="1"/>
    </xf>
    <xf numFmtId="0" fontId="19" fillId="34" borderId="0" xfId="0" applyFont="1" applyFill="1"/>
    <xf numFmtId="4" fontId="22" fillId="34" borderId="11" xfId="0" applyNumberFormat="1" applyFont="1" applyFill="1" applyBorder="1" applyAlignment="1">
      <alignment horizontal="right" wrapText="1"/>
    </xf>
    <xf numFmtId="0" fontId="22" fillId="34" borderId="11" xfId="0" applyFont="1" applyFill="1" applyBorder="1" applyAlignment="1">
      <alignment horizontal="right" wrapText="1"/>
    </xf>
    <xf numFmtId="4" fontId="22" fillId="33" borderId="11" xfId="0" applyNumberFormat="1" applyFont="1" applyFill="1" applyBorder="1" applyAlignment="1">
      <alignment horizontal="right" wrapText="1"/>
    </xf>
    <xf numFmtId="0" fontId="22" fillId="33" borderId="11" xfId="0" applyFont="1" applyFill="1" applyBorder="1" applyAlignment="1">
      <alignment horizontal="right" wrapText="1"/>
    </xf>
    <xf numFmtId="0" fontId="22" fillId="34" borderId="11" xfId="0" applyFont="1" applyFill="1" applyBorder="1" applyAlignment="1">
      <alignment horizontal="left" wrapText="1" indent="1"/>
    </xf>
    <xf numFmtId="0" fontId="22" fillId="34" borderId="11" xfId="0" applyFont="1" applyFill="1" applyBorder="1" applyAlignment="1">
      <alignment wrapText="1"/>
    </xf>
    <xf numFmtId="4" fontId="21" fillId="34" borderId="11" xfId="0" applyNumberFormat="1" applyFont="1" applyFill="1" applyBorder="1" applyAlignment="1">
      <alignment horizontal="right" wrapText="1"/>
    </xf>
    <xf numFmtId="0" fontId="21" fillId="34" borderId="11" xfId="0" applyFont="1" applyFill="1" applyBorder="1" applyAlignment="1">
      <alignment wrapText="1"/>
    </xf>
    <xf numFmtId="0" fontId="21" fillId="34" borderId="11" xfId="0" applyFont="1" applyFill="1" applyBorder="1" applyAlignment="1">
      <alignment horizontal="right" wrapText="1"/>
    </xf>
    <xf numFmtId="4" fontId="22" fillId="35" borderId="11" xfId="0" applyNumberFormat="1" applyFont="1" applyFill="1" applyBorder="1" applyAlignment="1">
      <alignment horizontal="right" wrapText="1"/>
    </xf>
    <xf numFmtId="0" fontId="22" fillId="35" borderId="11" xfId="0" applyFont="1" applyFill="1" applyBorder="1" applyAlignment="1">
      <alignment horizontal="right" wrapText="1"/>
    </xf>
    <xf numFmtId="0" fontId="19" fillId="35" borderId="0" xfId="0" applyFont="1" applyFill="1"/>
    <xf numFmtId="0" fontId="24" fillId="34" borderId="11" xfId="0" applyFont="1" applyFill="1" applyBorder="1" applyAlignment="1">
      <alignment wrapText="1"/>
    </xf>
    <xf numFmtId="0" fontId="24" fillId="34" borderId="11" xfId="0" applyFont="1" applyFill="1" applyBorder="1" applyAlignment="1">
      <alignment horizontal="right" wrapText="1"/>
    </xf>
    <xf numFmtId="4" fontId="24" fillId="34" borderId="11" xfId="0" applyNumberFormat="1" applyFont="1" applyFill="1" applyBorder="1" applyAlignment="1">
      <alignment horizontal="right" wrapText="1"/>
    </xf>
    <xf numFmtId="0" fontId="22" fillId="35" borderId="11" xfId="0" applyFont="1" applyFill="1" applyBorder="1" applyAlignment="1">
      <alignment wrapText="1"/>
    </xf>
    <xf numFmtId="4" fontId="25" fillId="34" borderId="11" xfId="0" applyNumberFormat="1" applyFont="1" applyFill="1" applyBorder="1" applyAlignment="1">
      <alignment horizontal="right" wrapText="1"/>
    </xf>
    <xf numFmtId="0" fontId="25" fillId="34" borderId="11" xfId="0" applyFont="1" applyFill="1" applyBorder="1" applyAlignment="1">
      <alignment horizontal="right" wrapText="1"/>
    </xf>
    <xf numFmtId="0" fontId="27" fillId="0" borderId="0" xfId="0" applyFont="1" applyAlignment="1">
      <alignment horizontal="left" indent="1"/>
    </xf>
    <xf numFmtId="0" fontId="27" fillId="0" borderId="0" xfId="0" applyFont="1" applyAlignment="1">
      <alignment horizontal="left" vertical="center"/>
    </xf>
    <xf numFmtId="0" fontId="29" fillId="0" borderId="0" xfId="44" applyNumberFormat="1" applyFont="1" applyFill="1" applyBorder="1" applyAlignment="1" applyProtection="1">
      <alignment horizontal="center" vertical="center" wrapText="1"/>
    </xf>
    <xf numFmtId="0" fontId="33" fillId="0" borderId="0" xfId="0" applyFont="1" applyAlignment="1">
      <alignment horizontal="left" indent="1"/>
    </xf>
    <xf numFmtId="0" fontId="21" fillId="37" borderId="15" xfId="0" applyFont="1" applyFill="1" applyBorder="1" applyAlignment="1">
      <alignment horizontal="left" wrapText="1" indent="1"/>
    </xf>
    <xf numFmtId="0" fontId="33" fillId="34" borderId="0" xfId="0" applyFont="1" applyFill="1" applyAlignment="1">
      <alignment horizontal="left" indent="1"/>
    </xf>
    <xf numFmtId="164" fontId="34" fillId="34" borderId="11" xfId="43" applyNumberFormat="1" applyFont="1" applyFill="1" applyBorder="1" applyAlignment="1">
      <alignment wrapText="1"/>
    </xf>
    <xf numFmtId="164" fontId="35" fillId="38" borderId="11" xfId="43" applyNumberFormat="1" applyFont="1" applyFill="1" applyBorder="1" applyAlignment="1">
      <alignment wrapText="1"/>
    </xf>
    <xf numFmtId="164" fontId="35" fillId="37" borderId="16" xfId="43" applyNumberFormat="1" applyFont="1" applyFill="1" applyBorder="1" applyAlignment="1">
      <alignment wrapText="1"/>
    </xf>
    <xf numFmtId="0" fontId="33" fillId="34" borderId="0" xfId="0" applyFont="1" applyFill="1" applyAlignment="1">
      <alignment horizontal="left" vertical="center"/>
    </xf>
    <xf numFmtId="165" fontId="34" fillId="0" borderId="15" xfId="43" applyNumberFormat="1" applyFont="1" applyFill="1" applyBorder="1" applyAlignment="1">
      <alignment wrapText="1"/>
    </xf>
    <xf numFmtId="0" fontId="27" fillId="0" borderId="0" xfId="0" applyFont="1" applyFill="1" applyAlignment="1">
      <alignment horizontal="left" indent="1"/>
    </xf>
    <xf numFmtId="0" fontId="31" fillId="39" borderId="14" xfId="0" applyFont="1" applyFill="1" applyBorder="1" applyAlignment="1">
      <alignment horizontal="center" vertical="center" wrapText="1" indent="1"/>
    </xf>
    <xf numFmtId="4" fontId="34" fillId="0" borderId="14" xfId="42" applyNumberFormat="1" applyFont="1" applyBorder="1" applyAlignment="1">
      <alignment horizontal="right" wrapText="1"/>
    </xf>
    <xf numFmtId="4" fontId="34" fillId="0" borderId="14" xfId="0" applyNumberFormat="1" applyFont="1" applyBorder="1" applyAlignment="1">
      <alignment horizontal="right" wrapText="1"/>
    </xf>
    <xf numFmtId="4" fontId="39" fillId="0" borderId="14" xfId="0" applyNumberFormat="1" applyFont="1" applyFill="1" applyBorder="1" applyAlignment="1">
      <alignment horizontal="right"/>
    </xf>
    <xf numFmtId="0" fontId="27" fillId="0" borderId="0" xfId="0" applyFont="1" applyFill="1" applyAlignment="1">
      <alignment horizontal="center"/>
    </xf>
    <xf numFmtId="164" fontId="40" fillId="39" borderId="14" xfId="0" applyNumberFormat="1" applyFont="1" applyFill="1" applyBorder="1" applyAlignment="1">
      <alignment horizontal="right"/>
    </xf>
    <xf numFmtId="4" fontId="40" fillId="39" borderId="14" xfId="0" applyNumberFormat="1" applyFont="1" applyFill="1" applyBorder="1" applyAlignment="1">
      <alignment horizontal="right"/>
    </xf>
    <xf numFmtId="4" fontId="39" fillId="0" borderId="18" xfId="0" applyNumberFormat="1" applyFont="1" applyFill="1" applyBorder="1" applyAlignment="1">
      <alignment horizontal="right"/>
    </xf>
    <xf numFmtId="0" fontId="41" fillId="0" borderId="0" xfId="0" applyFont="1" applyFill="1"/>
    <xf numFmtId="164" fontId="40" fillId="40" borderId="15" xfId="0" applyNumberFormat="1" applyFont="1" applyFill="1" applyBorder="1" applyAlignment="1">
      <alignment horizontal="right" wrapText="1"/>
    </xf>
    <xf numFmtId="4" fontId="40" fillId="40" borderId="15" xfId="0" applyNumberFormat="1" applyFont="1" applyFill="1" applyBorder="1" applyAlignment="1">
      <alignment horizontal="right" wrapText="1"/>
    </xf>
    <xf numFmtId="4" fontId="39" fillId="41" borderId="11" xfId="0" applyNumberFormat="1" applyFont="1" applyFill="1" applyBorder="1" applyAlignment="1">
      <alignment horizontal="right" wrapText="1"/>
    </xf>
    <xf numFmtId="0" fontId="43" fillId="41" borderId="0" xfId="0" applyFont="1" applyFill="1"/>
    <xf numFmtId="164" fontId="39" fillId="41" borderId="11" xfId="0" applyNumberFormat="1" applyFont="1" applyFill="1" applyBorder="1" applyAlignment="1">
      <alignment horizontal="right" wrapText="1"/>
    </xf>
    <xf numFmtId="0" fontId="44" fillId="0" borderId="0" xfId="0" applyFont="1"/>
    <xf numFmtId="0" fontId="44" fillId="0" borderId="0" xfId="0" applyFont="1" applyAlignment="1"/>
    <xf numFmtId="0" fontId="27" fillId="0" borderId="0" xfId="0" applyFont="1" applyFill="1" applyAlignment="1">
      <alignment horizontal="left"/>
    </xf>
    <xf numFmtId="0" fontId="27" fillId="0" borderId="20" xfId="0" applyFont="1" applyFill="1" applyBorder="1" applyAlignment="1">
      <alignment horizontal="left" indent="1"/>
    </xf>
    <xf numFmtId="4" fontId="40" fillId="39" borderId="14" xfId="0" applyNumberFormat="1" applyFont="1" applyFill="1" applyBorder="1" applyAlignment="1">
      <alignment horizontal="right" wrapText="1"/>
    </xf>
    <xf numFmtId="164" fontId="40" fillId="39" borderId="14" xfId="0" applyNumberFormat="1" applyFont="1" applyFill="1" applyBorder="1" applyAlignment="1">
      <alignment horizontal="right" wrapText="1"/>
    </xf>
    <xf numFmtId="4" fontId="39" fillId="41" borderId="15" xfId="0" applyNumberFormat="1" applyFont="1" applyFill="1" applyBorder="1" applyAlignment="1">
      <alignment horizontal="right" wrapText="1"/>
    </xf>
    <xf numFmtId="164" fontId="39" fillId="41" borderId="15" xfId="0" applyNumberFormat="1" applyFont="1" applyFill="1" applyBorder="1" applyAlignment="1">
      <alignment horizontal="right" wrapText="1"/>
    </xf>
    <xf numFmtId="0" fontId="46" fillId="0" borderId="0" xfId="0" applyFont="1" applyAlignment="1">
      <alignment horizontal="left" indent="1"/>
    </xf>
    <xf numFmtId="0" fontId="47" fillId="0" borderId="0" xfId="0" applyFont="1" applyAlignment="1">
      <alignment horizontal="left" indent="1"/>
    </xf>
    <xf numFmtId="0" fontId="37" fillId="0" borderId="0" xfId="0" applyFont="1" applyAlignment="1">
      <alignment horizontal="left" indent="1"/>
    </xf>
    <xf numFmtId="0" fontId="18" fillId="0" borderId="0" xfId="0" applyFont="1" applyFill="1"/>
    <xf numFmtId="0" fontId="19" fillId="0" borderId="0" xfId="0" applyFont="1" applyFill="1"/>
    <xf numFmtId="0" fontId="20" fillId="0" borderId="21" xfId="0" applyFont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left" wrapText="1"/>
    </xf>
    <xf numFmtId="0" fontId="23" fillId="34" borderId="22" xfId="0" applyFont="1" applyFill="1" applyBorder="1" applyAlignment="1">
      <alignment horizontal="left" wrapText="1" indent="1"/>
    </xf>
    <xf numFmtId="0" fontId="22" fillId="34" borderId="22" xfId="0" applyFont="1" applyFill="1" applyBorder="1" applyAlignment="1">
      <alignment horizontal="left" wrapText="1" indent="1"/>
    </xf>
    <xf numFmtId="0" fontId="21" fillId="34" borderId="22" xfId="0" applyFont="1" applyFill="1" applyBorder="1" applyAlignment="1">
      <alignment horizontal="left" wrapText="1" indent="3"/>
    </xf>
    <xf numFmtId="0" fontId="22" fillId="34" borderId="22" xfId="0" applyFont="1" applyFill="1" applyBorder="1" applyAlignment="1">
      <alignment horizontal="left" wrapText="1" indent="2"/>
    </xf>
    <xf numFmtId="0" fontId="22" fillId="34" borderId="22" xfId="0" applyFont="1" applyFill="1" applyBorder="1" applyAlignment="1">
      <alignment horizontal="left" wrapText="1" indent="3"/>
    </xf>
    <xf numFmtId="0" fontId="22" fillId="35" borderId="22" xfId="0" applyFont="1" applyFill="1" applyBorder="1" applyAlignment="1">
      <alignment horizontal="left" wrapText="1" indent="1"/>
    </xf>
    <xf numFmtId="0" fontId="22" fillId="34" borderId="22" xfId="0" applyFont="1" applyFill="1" applyBorder="1" applyAlignment="1">
      <alignment horizontal="left" wrapText="1" indent="4"/>
    </xf>
    <xf numFmtId="0" fontId="21" fillId="34" borderId="22" xfId="0" applyFont="1" applyFill="1" applyBorder="1" applyAlignment="1">
      <alignment horizontal="left" wrapText="1" indent="5"/>
    </xf>
    <xf numFmtId="0" fontId="25" fillId="34" borderId="22" xfId="0" applyFont="1" applyFill="1" applyBorder="1" applyAlignment="1">
      <alignment horizontal="left" wrapText="1" indent="1"/>
    </xf>
    <xf numFmtId="0" fontId="26" fillId="0" borderId="23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9" fillId="0" borderId="25" xfId="44" applyNumberFormat="1" applyFont="1" applyFill="1" applyBorder="1" applyAlignment="1" applyProtection="1">
      <alignment horizontal="center" vertical="center" wrapText="1"/>
    </xf>
    <xf numFmtId="0" fontId="22" fillId="37" borderId="28" xfId="0" applyFont="1" applyFill="1" applyBorder="1" applyAlignment="1">
      <alignment horizontal="left" vertical="center" wrapText="1" indent="1"/>
    </xf>
    <xf numFmtId="0" fontId="21" fillId="34" borderId="22" xfId="0" applyFont="1" applyFill="1" applyBorder="1" applyAlignment="1">
      <alignment horizontal="left" wrapText="1" indent="1"/>
    </xf>
    <xf numFmtId="0" fontId="35" fillId="38" borderId="22" xfId="0" applyFont="1" applyFill="1" applyBorder="1" applyAlignment="1">
      <alignment horizontal="left" wrapText="1" indent="1"/>
    </xf>
    <xf numFmtId="0" fontId="35" fillId="37" borderId="29" xfId="0" applyFont="1" applyFill="1" applyBorder="1" applyAlignment="1">
      <alignment horizontal="left" vertical="center" wrapText="1"/>
    </xf>
    <xf numFmtId="0" fontId="22" fillId="0" borderId="28" xfId="0" applyFont="1" applyFill="1" applyBorder="1" applyAlignment="1">
      <alignment horizontal="left" vertical="center" wrapText="1"/>
    </xf>
    <xf numFmtId="0" fontId="27" fillId="0" borderId="25" xfId="0" applyFont="1" applyBorder="1" applyAlignment="1">
      <alignment horizontal="left" indent="1"/>
    </xf>
    <xf numFmtId="0" fontId="27" fillId="0" borderId="0" xfId="0" applyFont="1" applyBorder="1" applyAlignment="1">
      <alignment horizontal="left" indent="1"/>
    </xf>
    <xf numFmtId="0" fontId="27" fillId="0" borderId="25" xfId="0" applyFont="1" applyFill="1" applyBorder="1" applyAlignment="1">
      <alignment horizontal="left" indent="1"/>
    </xf>
    <xf numFmtId="0" fontId="27" fillId="0" borderId="0" xfId="0" applyFont="1" applyFill="1" applyBorder="1" applyAlignment="1">
      <alignment horizontal="left" indent="1"/>
    </xf>
    <xf numFmtId="0" fontId="22" fillId="39" borderId="27" xfId="0" applyFont="1" applyFill="1" applyBorder="1" applyAlignment="1">
      <alignment horizontal="left" vertical="center" wrapText="1" indent="1"/>
    </xf>
    <xf numFmtId="0" fontId="36" fillId="0" borderId="27" xfId="0" applyFont="1" applyBorder="1" applyAlignment="1">
      <alignment vertical="center" wrapText="1"/>
    </xf>
    <xf numFmtId="0" fontId="37" fillId="0" borderId="27" xfId="0" applyFont="1" applyFill="1" applyBorder="1" applyAlignment="1">
      <alignment horizontal="left" vertical="center"/>
    </xf>
    <xf numFmtId="0" fontId="22" fillId="39" borderId="29" xfId="0" applyFont="1" applyFill="1" applyBorder="1" applyAlignment="1">
      <alignment horizontal="left" vertical="center" wrapText="1"/>
    </xf>
    <xf numFmtId="0" fontId="22" fillId="0" borderId="30" xfId="0" applyFont="1" applyFill="1" applyBorder="1" applyAlignment="1">
      <alignment horizontal="left" vertical="center" wrapText="1"/>
    </xf>
    <xf numFmtId="0" fontId="42" fillId="40" borderId="28" xfId="0" applyFont="1" applyFill="1" applyBorder="1" applyAlignment="1">
      <alignment horizontal="left" vertical="center" wrapText="1"/>
    </xf>
    <xf numFmtId="0" fontId="39" fillId="41" borderId="22" xfId="0" applyFont="1" applyFill="1" applyBorder="1" applyAlignment="1">
      <alignment wrapText="1"/>
    </xf>
    <xf numFmtId="0" fontId="27" fillId="0" borderId="33" xfId="0" applyFont="1" applyFill="1" applyBorder="1" applyAlignment="1">
      <alignment horizontal="left" indent="1"/>
    </xf>
    <xf numFmtId="0" fontId="42" fillId="39" borderId="28" xfId="0" applyFont="1" applyFill="1" applyBorder="1" applyAlignment="1">
      <alignment horizontal="center" vertical="center" wrapText="1"/>
    </xf>
    <xf numFmtId="0" fontId="39" fillId="41" borderId="28" xfId="0" applyFont="1" applyFill="1" applyBorder="1" applyAlignment="1">
      <alignment wrapText="1"/>
    </xf>
    <xf numFmtId="0" fontId="31" fillId="0" borderId="10" xfId="0" applyFont="1" applyBorder="1" applyAlignment="1">
      <alignment horizontal="center" vertical="center" wrapText="1" indent="1"/>
    </xf>
    <xf numFmtId="0" fontId="50" fillId="0" borderId="0" xfId="0" applyNumberFormat="1" applyFont="1" applyFill="1" applyBorder="1" applyAlignment="1" applyProtection="1">
      <alignment horizontal="center" vertical="center" wrapText="1"/>
    </xf>
    <xf numFmtId="0" fontId="51" fillId="0" borderId="0" xfId="0" applyNumberFormat="1" applyFont="1" applyFill="1" applyBorder="1" applyAlignment="1" applyProtection="1">
      <alignment vertical="center" wrapText="1"/>
    </xf>
    <xf numFmtId="0" fontId="48" fillId="0" borderId="0" xfId="0" applyNumberFormat="1" applyFont="1" applyFill="1" applyBorder="1" applyAlignment="1" applyProtection="1">
      <alignment horizontal="center" vertical="center" wrapText="1"/>
    </xf>
    <xf numFmtId="0" fontId="52" fillId="0" borderId="0" xfId="0" applyFont="1" applyAlignment="1">
      <alignment vertical="center" wrapText="1"/>
    </xf>
    <xf numFmtId="0" fontId="35" fillId="34" borderId="22" xfId="0" applyFont="1" applyFill="1" applyBorder="1" applyAlignment="1">
      <alignment horizontal="left" wrapText="1"/>
    </xf>
    <xf numFmtId="4" fontId="35" fillId="34" borderId="11" xfId="0" applyNumberFormat="1" applyFont="1" applyFill="1" applyBorder="1" applyAlignment="1">
      <alignment horizontal="right" wrapText="1"/>
    </xf>
    <xf numFmtId="0" fontId="35" fillId="34" borderId="11" xfId="0" applyFont="1" applyFill="1" applyBorder="1" applyAlignment="1">
      <alignment horizontal="right" wrapText="1"/>
    </xf>
    <xf numFmtId="0" fontId="55" fillId="34" borderId="11" xfId="0" applyFont="1" applyFill="1" applyBorder="1" applyAlignment="1">
      <alignment horizontal="right" wrapText="1"/>
    </xf>
    <xf numFmtId="0" fontId="33" fillId="0" borderId="0" xfId="0" applyFont="1" applyFill="1" applyAlignment="1">
      <alignment horizontal="left" indent="1"/>
    </xf>
    <xf numFmtId="0" fontId="22" fillId="33" borderId="28" xfId="0" applyFont="1" applyFill="1" applyBorder="1" applyAlignment="1">
      <alignment horizontal="left" wrapText="1" indent="1"/>
    </xf>
    <xf numFmtId="0" fontId="22" fillId="33" borderId="11" xfId="0" applyFont="1" applyFill="1" applyBorder="1" applyAlignment="1">
      <alignment horizontal="left" wrapText="1" indent="1"/>
    </xf>
    <xf numFmtId="0" fontId="33" fillId="33" borderId="11" xfId="0" applyFont="1" applyFill="1" applyBorder="1" applyAlignment="1">
      <alignment horizontal="left" wrapText="1" indent="1"/>
    </xf>
    <xf numFmtId="0" fontId="33" fillId="33" borderId="0" xfId="0" applyFont="1" applyFill="1" applyAlignment="1">
      <alignment horizontal="left" indent="1"/>
    </xf>
    <xf numFmtId="4" fontId="22" fillId="34" borderId="11" xfId="0" applyNumberFormat="1" applyFont="1" applyFill="1" applyBorder="1" applyAlignment="1">
      <alignment horizontal="right" wrapText="1" indent="1"/>
    </xf>
    <xf numFmtId="0" fontId="33" fillId="34" borderId="11" xfId="0" applyFont="1" applyFill="1" applyBorder="1" applyAlignment="1">
      <alignment horizontal="left" wrapText="1" indent="1"/>
    </xf>
    <xf numFmtId="4" fontId="56" fillId="34" borderId="11" xfId="0" applyNumberFormat="1" applyFont="1" applyFill="1" applyBorder="1" applyAlignment="1">
      <alignment horizontal="right" wrapText="1" indent="1"/>
    </xf>
    <xf numFmtId="0" fontId="22" fillId="33" borderId="22" xfId="0" applyFont="1" applyFill="1" applyBorder="1" applyAlignment="1">
      <alignment horizontal="left" wrapText="1" indent="1"/>
    </xf>
    <xf numFmtId="4" fontId="22" fillId="33" borderId="11" xfId="0" applyNumberFormat="1" applyFont="1" applyFill="1" applyBorder="1" applyAlignment="1">
      <alignment horizontal="right" wrapText="1" indent="1"/>
    </xf>
    <xf numFmtId="4" fontId="21" fillId="34" borderId="11" xfId="0" applyNumberFormat="1" applyFont="1" applyFill="1" applyBorder="1" applyAlignment="1">
      <alignment horizontal="right" wrapText="1" indent="1"/>
    </xf>
    <xf numFmtId="0" fontId="21" fillId="34" borderId="11" xfId="0" applyFont="1" applyFill="1" applyBorder="1" applyAlignment="1">
      <alignment horizontal="left" wrapText="1" indent="1"/>
    </xf>
    <xf numFmtId="4" fontId="57" fillId="34" borderId="11" xfId="0" applyNumberFormat="1" applyFont="1" applyFill="1" applyBorder="1" applyAlignment="1">
      <alignment horizontal="right" wrapText="1" indent="1"/>
    </xf>
    <xf numFmtId="0" fontId="58" fillId="0" borderId="18" xfId="0" applyFont="1" applyBorder="1"/>
    <xf numFmtId="0" fontId="0" fillId="0" borderId="18" xfId="0" applyBorder="1"/>
    <xf numFmtId="0" fontId="59" fillId="0" borderId="0" xfId="0" applyFont="1"/>
    <xf numFmtId="0" fontId="60" fillId="0" borderId="0" xfId="45" applyFont="1"/>
    <xf numFmtId="0" fontId="0" fillId="42" borderId="0" xfId="45" applyFont="1" applyFill="1"/>
    <xf numFmtId="0" fontId="1" fillId="42" borderId="0" xfId="45" applyFill="1"/>
    <xf numFmtId="0" fontId="1" fillId="0" borderId="0" xfId="45"/>
    <xf numFmtId="0" fontId="16" fillId="0" borderId="0" xfId="45" applyFont="1"/>
    <xf numFmtId="0" fontId="1" fillId="0" borderId="34" xfId="45" applyBorder="1"/>
    <xf numFmtId="0" fontId="53" fillId="0" borderId="34" xfId="45" applyFont="1" applyBorder="1" applyAlignment="1">
      <alignment horizontal="center" vertical="center" wrapText="1"/>
    </xf>
    <xf numFmtId="0" fontId="54" fillId="0" borderId="0" xfId="45" applyFont="1" applyAlignment="1">
      <alignment horizontal="center" vertical="center" wrapText="1"/>
    </xf>
    <xf numFmtId="49" fontId="54" fillId="42" borderId="0" xfId="45" applyNumberFormat="1" applyFont="1" applyFill="1" applyAlignment="1">
      <alignment vertical="center" wrapText="1"/>
    </xf>
    <xf numFmtId="4" fontId="47" fillId="42" borderId="0" xfId="45" applyNumberFormat="1" applyFont="1" applyFill="1" applyAlignment="1">
      <alignment horizontal="right" vertical="center" wrapText="1"/>
    </xf>
    <xf numFmtId="4" fontId="47" fillId="0" borderId="0" xfId="45" applyNumberFormat="1" applyFont="1" applyAlignment="1">
      <alignment horizontal="right" vertical="center" wrapText="1"/>
    </xf>
    <xf numFmtId="0" fontId="47" fillId="0" borderId="35" xfId="45" applyFont="1" applyBorder="1" applyAlignment="1">
      <alignment vertical="center" wrapText="1"/>
    </xf>
    <xf numFmtId="0" fontId="62" fillId="0" borderId="35" xfId="45" applyFont="1" applyBorder="1" applyAlignment="1">
      <alignment vertical="center" wrapText="1"/>
    </xf>
    <xf numFmtId="4" fontId="62" fillId="0" borderId="35" xfId="45" applyNumberFormat="1" applyFont="1" applyBorder="1" applyAlignment="1">
      <alignment horizontal="right" vertical="center" wrapText="1"/>
    </xf>
    <xf numFmtId="0" fontId="24" fillId="34" borderId="22" xfId="0" applyFont="1" applyFill="1" applyBorder="1" applyAlignment="1">
      <alignment horizontal="left" wrapText="1" indent="4"/>
    </xf>
    <xf numFmtId="164" fontId="63" fillId="34" borderId="11" xfId="43" applyNumberFormat="1" applyFont="1" applyFill="1" applyBorder="1" applyAlignment="1">
      <alignment wrapText="1"/>
    </xf>
    <xf numFmtId="4" fontId="63" fillId="41" borderId="11" xfId="0" applyNumberFormat="1" applyFont="1" applyFill="1" applyBorder="1" applyAlignment="1">
      <alignment horizontal="right" wrapText="1"/>
    </xf>
    <xf numFmtId="0" fontId="22" fillId="0" borderId="19" xfId="0" applyFont="1" applyFill="1" applyBorder="1" applyAlignment="1">
      <alignment horizontal="left" wrapText="1"/>
    </xf>
    <xf numFmtId="4" fontId="22" fillId="0" borderId="19" xfId="0" applyNumberFormat="1" applyFont="1" applyFill="1" applyBorder="1" applyAlignment="1">
      <alignment horizontal="right" wrapText="1"/>
    </xf>
    <xf numFmtId="0" fontId="22" fillId="0" borderId="19" xfId="0" applyFont="1" applyFill="1" applyBorder="1" applyAlignment="1">
      <alignment horizontal="right" wrapText="1"/>
    </xf>
    <xf numFmtId="0" fontId="21" fillId="0" borderId="19" xfId="0" applyFont="1" applyFill="1" applyBorder="1" applyAlignment="1">
      <alignment horizontal="right" wrapText="1"/>
    </xf>
    <xf numFmtId="0" fontId="22" fillId="0" borderId="0" xfId="0" applyFont="1" applyFill="1" applyBorder="1" applyAlignment="1">
      <alignment horizontal="left" wrapText="1"/>
    </xf>
    <xf numFmtId="4" fontId="22" fillId="0" borderId="0" xfId="0" applyNumberFormat="1" applyFont="1" applyFill="1" applyBorder="1" applyAlignment="1">
      <alignment horizontal="right" wrapText="1"/>
    </xf>
    <xf numFmtId="0" fontId="22" fillId="0" borderId="0" xfId="0" applyFont="1" applyFill="1" applyBorder="1" applyAlignment="1">
      <alignment horizontal="right" wrapText="1"/>
    </xf>
    <xf numFmtId="0" fontId="21" fillId="0" borderId="0" xfId="0" applyFont="1" applyFill="1" applyBorder="1" applyAlignment="1">
      <alignment horizontal="right" wrapText="1"/>
    </xf>
    <xf numFmtId="0" fontId="64" fillId="34" borderId="11" xfId="0" applyFont="1" applyFill="1" applyBorder="1" applyAlignment="1">
      <alignment horizontal="right" wrapText="1"/>
    </xf>
    <xf numFmtId="0" fontId="64" fillId="34" borderId="22" xfId="0" applyFont="1" applyFill="1" applyBorder="1" applyAlignment="1">
      <alignment horizontal="left" wrapText="1" indent="1"/>
    </xf>
    <xf numFmtId="4" fontId="64" fillId="34" borderId="11" xfId="0" applyNumberFormat="1" applyFont="1" applyFill="1" applyBorder="1" applyAlignment="1">
      <alignment horizontal="right" wrapText="1"/>
    </xf>
    <xf numFmtId="0" fontId="64" fillId="34" borderId="11" xfId="0" applyFont="1" applyFill="1" applyBorder="1" applyAlignment="1">
      <alignment wrapText="1"/>
    </xf>
    <xf numFmtId="0" fontId="19" fillId="0" borderId="19" xfId="0" applyFont="1" applyFill="1" applyBorder="1" applyAlignment="1">
      <alignment horizontal="right" wrapText="1"/>
    </xf>
    <xf numFmtId="0" fontId="19" fillId="0" borderId="0" xfId="0" applyFont="1" applyFill="1" applyBorder="1" applyAlignment="1">
      <alignment horizontal="right" wrapText="1"/>
    </xf>
    <xf numFmtId="0" fontId="22" fillId="0" borderId="12" xfId="0" applyFont="1" applyFill="1" applyBorder="1" applyAlignment="1">
      <alignment horizontal="left" wrapText="1"/>
    </xf>
    <xf numFmtId="4" fontId="22" fillId="0" borderId="12" xfId="0" applyNumberFormat="1" applyFont="1" applyFill="1" applyBorder="1" applyAlignment="1">
      <alignment horizontal="right" wrapText="1"/>
    </xf>
    <xf numFmtId="0" fontId="22" fillId="0" borderId="12" xfId="0" applyFont="1" applyFill="1" applyBorder="1" applyAlignment="1">
      <alignment horizontal="right" wrapText="1"/>
    </xf>
    <xf numFmtId="0" fontId="19" fillId="0" borderId="12" xfId="0" applyFont="1" applyFill="1" applyBorder="1" applyAlignment="1">
      <alignment horizontal="right" wrapText="1"/>
    </xf>
    <xf numFmtId="0" fontId="21" fillId="33" borderId="11" xfId="0" applyFont="1" applyFill="1" applyBorder="1" applyAlignment="1">
      <alignment wrapText="1"/>
    </xf>
    <xf numFmtId="0" fontId="26" fillId="0" borderId="36" xfId="0" applyFont="1" applyBorder="1" applyAlignment="1">
      <alignment horizontal="center" vertical="center" wrapText="1"/>
    </xf>
    <xf numFmtId="0" fontId="29" fillId="0" borderId="37" xfId="44" applyNumberFormat="1" applyFont="1" applyFill="1" applyBorder="1" applyAlignment="1" applyProtection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33" fillId="37" borderId="15" xfId="0" applyFont="1" applyFill="1" applyBorder="1" applyAlignment="1">
      <alignment horizontal="left" wrapText="1" indent="1"/>
    </xf>
    <xf numFmtId="0" fontId="27" fillId="0" borderId="37" xfId="0" applyFont="1" applyBorder="1" applyAlignment="1">
      <alignment horizontal="left" indent="1"/>
    </xf>
    <xf numFmtId="0" fontId="27" fillId="0" borderId="37" xfId="0" applyFont="1" applyFill="1" applyBorder="1" applyAlignment="1">
      <alignment horizontal="left" indent="1"/>
    </xf>
    <xf numFmtId="0" fontId="31" fillId="39" borderId="41" xfId="0" applyFont="1" applyFill="1" applyBorder="1" applyAlignment="1">
      <alignment horizontal="center" vertical="center" wrapText="1" indent="1"/>
    </xf>
    <xf numFmtId="4" fontId="34" fillId="0" borderId="41" xfId="0" applyNumberFormat="1" applyFont="1" applyBorder="1" applyAlignment="1">
      <alignment horizontal="right" wrapText="1"/>
    </xf>
    <xf numFmtId="4" fontId="39" fillId="0" borderId="41" xfId="0" applyNumberFormat="1" applyFont="1" applyFill="1" applyBorder="1" applyAlignment="1">
      <alignment horizontal="right"/>
    </xf>
    <xf numFmtId="4" fontId="40" fillId="39" borderId="41" xfId="0" applyNumberFormat="1" applyFont="1" applyFill="1" applyBorder="1" applyAlignment="1">
      <alignment horizontal="right"/>
    </xf>
    <xf numFmtId="4" fontId="39" fillId="0" borderId="42" xfId="0" applyNumberFormat="1" applyFont="1" applyFill="1" applyBorder="1" applyAlignment="1">
      <alignment horizontal="right"/>
    </xf>
    <xf numFmtId="0" fontId="27" fillId="0" borderId="44" xfId="0" applyFont="1" applyFill="1" applyBorder="1" applyAlignment="1">
      <alignment horizontal="left" indent="1"/>
    </xf>
    <xf numFmtId="4" fontId="40" fillId="39" borderId="41" xfId="0" applyNumberFormat="1" applyFont="1" applyFill="1" applyBorder="1" applyAlignment="1">
      <alignment horizontal="right" wrapText="1"/>
    </xf>
    <xf numFmtId="0" fontId="20" fillId="0" borderId="10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 wrapText="1" indent="1"/>
    </xf>
    <xf numFmtId="0" fontId="20" fillId="43" borderId="21" xfId="0" applyFont="1" applyFill="1" applyBorder="1" applyAlignment="1">
      <alignment horizontal="center" vertical="center" wrapText="1"/>
    </xf>
    <xf numFmtId="0" fontId="20" fillId="43" borderId="10" xfId="0" applyFont="1" applyFill="1" applyBorder="1" applyAlignment="1">
      <alignment horizontal="center" vertical="center" wrapText="1"/>
    </xf>
    <xf numFmtId="0" fontId="64" fillId="44" borderId="22" xfId="0" applyFont="1" applyFill="1" applyBorder="1" applyAlignment="1">
      <alignment horizontal="left" wrapText="1" indent="1"/>
    </xf>
    <xf numFmtId="4" fontId="64" fillId="44" borderId="11" xfId="0" applyNumberFormat="1" applyFont="1" applyFill="1" applyBorder="1" applyAlignment="1">
      <alignment horizontal="right" wrapText="1"/>
    </xf>
    <xf numFmtId="0" fontId="64" fillId="44" borderId="11" xfId="0" applyFont="1" applyFill="1" applyBorder="1" applyAlignment="1">
      <alignment horizontal="right" wrapText="1"/>
    </xf>
    <xf numFmtId="0" fontId="64" fillId="34" borderId="22" xfId="0" applyFont="1" applyFill="1" applyBorder="1" applyAlignment="1">
      <alignment horizontal="left" wrapText="1"/>
    </xf>
    <xf numFmtId="164" fontId="27" fillId="0" borderId="0" xfId="0" applyNumberFormat="1" applyFont="1" applyAlignment="1">
      <alignment horizontal="left" indent="1"/>
    </xf>
    <xf numFmtId="164" fontId="44" fillId="0" borderId="0" xfId="0" applyNumberFormat="1" applyFont="1"/>
    <xf numFmtId="4" fontId="66" fillId="0" borderId="0" xfId="0" applyNumberFormat="1" applyFont="1" applyAlignment="1"/>
    <xf numFmtId="4" fontId="41" fillId="0" borderId="0" xfId="0" applyNumberFormat="1" applyFont="1" applyFill="1"/>
    <xf numFmtId="4" fontId="41" fillId="0" borderId="0" xfId="0" applyNumberFormat="1" applyFont="1" applyFill="1" applyAlignment="1">
      <alignment horizontal="right"/>
    </xf>
    <xf numFmtId="4" fontId="67" fillId="41" borderId="0" xfId="0" applyNumberFormat="1" applyFont="1" applyFill="1" applyAlignment="1">
      <alignment horizontal="right"/>
    </xf>
    <xf numFmtId="4" fontId="65" fillId="0" borderId="0" xfId="0" applyNumberFormat="1" applyFont="1" applyAlignment="1">
      <alignment horizontal="right"/>
    </xf>
    <xf numFmtId="4" fontId="27" fillId="0" borderId="0" xfId="0" applyNumberFormat="1" applyFont="1" applyAlignment="1">
      <alignment horizontal="right" indent="1"/>
    </xf>
    <xf numFmtId="0" fontId="32" fillId="0" borderId="10" xfId="0" applyFont="1" applyBorder="1" applyAlignment="1">
      <alignment horizontal="center" vertical="center" wrapText="1" indent="1"/>
    </xf>
    <xf numFmtId="0" fontId="29" fillId="0" borderId="25" xfId="44" applyNumberFormat="1" applyFont="1" applyFill="1" applyBorder="1" applyAlignment="1" applyProtection="1">
      <alignment horizontal="center"/>
    </xf>
    <xf numFmtId="0" fontId="29" fillId="0" borderId="0" xfId="44" applyNumberFormat="1" applyFont="1" applyFill="1" applyBorder="1" applyAlignment="1" applyProtection="1">
      <alignment horizontal="center"/>
    </xf>
    <xf numFmtId="0" fontId="29" fillId="0" borderId="37" xfId="44" applyNumberFormat="1" applyFont="1" applyFill="1" applyBorder="1" applyAlignment="1" applyProtection="1">
      <alignment horizontal="center"/>
    </xf>
    <xf numFmtId="0" fontId="26" fillId="0" borderId="12" xfId="0" applyFont="1" applyBorder="1" applyAlignment="1">
      <alignment horizontal="center" vertical="center" wrapText="1"/>
    </xf>
    <xf numFmtId="0" fontId="29" fillId="36" borderId="25" xfId="44" applyNumberFormat="1" applyFont="1" applyFill="1" applyBorder="1" applyAlignment="1" applyProtection="1">
      <alignment horizontal="center" vertical="center"/>
    </xf>
    <xf numFmtId="0" fontId="29" fillId="36" borderId="0" xfId="44" applyNumberFormat="1" applyFont="1" applyFill="1" applyBorder="1" applyAlignment="1" applyProtection="1">
      <alignment horizontal="center" vertical="center"/>
    </xf>
    <xf numFmtId="0" fontId="29" fillId="36" borderId="37" xfId="44" applyNumberFormat="1" applyFont="1" applyFill="1" applyBorder="1" applyAlignment="1" applyProtection="1">
      <alignment horizontal="center" vertical="center"/>
    </xf>
    <xf numFmtId="0" fontId="29" fillId="0" borderId="26" xfId="44" applyNumberFormat="1" applyFont="1" applyFill="1" applyBorder="1" applyAlignment="1" applyProtection="1">
      <alignment horizontal="center"/>
    </xf>
    <xf numFmtId="0" fontId="29" fillId="0" borderId="13" xfId="44" applyNumberFormat="1" applyFont="1" applyFill="1" applyBorder="1" applyAlignment="1" applyProtection="1">
      <alignment horizontal="center"/>
    </xf>
    <xf numFmtId="0" fontId="29" fillId="0" borderId="38" xfId="44" applyNumberFormat="1" applyFont="1" applyFill="1" applyBorder="1" applyAlignment="1" applyProtection="1">
      <alignment horizontal="center"/>
    </xf>
    <xf numFmtId="0" fontId="29" fillId="0" borderId="30" xfId="44" applyNumberFormat="1" applyFont="1" applyFill="1" applyBorder="1" applyAlignment="1" applyProtection="1">
      <alignment horizontal="center" vertical="center"/>
    </xf>
    <xf numFmtId="0" fontId="29" fillId="0" borderId="17" xfId="44" applyNumberFormat="1" applyFont="1" applyFill="1" applyBorder="1" applyAlignment="1" applyProtection="1">
      <alignment horizontal="center" vertical="center"/>
    </xf>
    <xf numFmtId="0" fontId="29" fillId="0" borderId="40" xfId="44" applyNumberFormat="1" applyFont="1" applyFill="1" applyBorder="1" applyAlignment="1" applyProtection="1">
      <alignment horizontal="center" vertical="center"/>
    </xf>
    <xf numFmtId="0" fontId="29" fillId="0" borderId="31" xfId="44" applyNumberFormat="1" applyFont="1" applyFill="1" applyBorder="1" applyAlignment="1" applyProtection="1">
      <alignment horizontal="center"/>
    </xf>
    <xf numFmtId="0" fontId="29" fillId="0" borderId="18" xfId="44" applyNumberFormat="1" applyFont="1" applyFill="1" applyBorder="1" applyAlignment="1" applyProtection="1">
      <alignment horizontal="center"/>
    </xf>
    <xf numFmtId="0" fontId="29" fillId="0" borderId="42" xfId="44" applyNumberFormat="1" applyFont="1" applyFill="1" applyBorder="1" applyAlignment="1" applyProtection="1">
      <alignment horizontal="center"/>
    </xf>
    <xf numFmtId="4" fontId="45" fillId="34" borderId="32" xfId="0" applyNumberFormat="1" applyFont="1" applyFill="1" applyBorder="1" applyAlignment="1">
      <alignment horizontal="center"/>
    </xf>
    <xf numFmtId="4" fontId="45" fillId="34" borderId="19" xfId="0" applyNumberFormat="1" applyFont="1" applyFill="1" applyBorder="1" applyAlignment="1">
      <alignment horizontal="center"/>
    </xf>
    <xf numFmtId="4" fontId="45" fillId="34" borderId="43" xfId="0" applyNumberFormat="1" applyFont="1" applyFill="1" applyBorder="1" applyAlignment="1">
      <alignment horizontal="center"/>
    </xf>
    <xf numFmtId="0" fontId="48" fillId="0" borderId="0" xfId="0" applyNumberFormat="1" applyFont="1" applyFill="1" applyBorder="1" applyAlignment="1" applyProtection="1">
      <alignment horizontal="center" vertical="center" wrapText="1"/>
    </xf>
    <xf numFmtId="0" fontId="52" fillId="0" borderId="0" xfId="0" applyFont="1" applyAlignment="1">
      <alignment vertical="center" wrapText="1"/>
    </xf>
    <xf numFmtId="0" fontId="48" fillId="0" borderId="0" xfId="0" applyNumberFormat="1" applyFont="1" applyFill="1" applyBorder="1" applyAlignment="1" applyProtection="1">
      <alignment horizontal="left" vertical="center" wrapText="1"/>
    </xf>
    <xf numFmtId="0" fontId="52" fillId="0" borderId="0" xfId="0" applyFont="1" applyAlignment="1">
      <alignment horizontal="left" vertical="center" wrapText="1"/>
    </xf>
    <xf numFmtId="0" fontId="49" fillId="0" borderId="0" xfId="0" applyNumberFormat="1" applyFont="1" applyFill="1" applyBorder="1" applyAlignment="1" applyProtection="1">
      <alignment vertical="center" wrapText="1"/>
    </xf>
    <xf numFmtId="0" fontId="52" fillId="0" borderId="0" xfId="0" applyFont="1" applyAlignment="1">
      <alignment wrapText="1"/>
    </xf>
  </cellXfs>
  <cellStyles count="46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 3 2" xfId="45"/>
    <cellStyle name="Normalno" xfId="0" builtinId="0"/>
    <cellStyle name="Obično_bilanca" xfId="44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  <cellStyle name="Valuta" xfId="43" builtinId="4"/>
    <cellStyle name="Zarez" xfId="4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Normal="100" workbookViewId="0">
      <selection activeCell="K39" sqref="K39"/>
    </sheetView>
  </sheetViews>
  <sheetFormatPr defaultColWidth="9.109375" defaultRowHeight="11.4" x14ac:dyDescent="0.2"/>
  <cols>
    <col min="1" max="1" width="38.44140625" style="26" customWidth="1"/>
    <col min="2" max="2" width="14.88671875" style="26" customWidth="1"/>
    <col min="3" max="3" width="15.44140625" style="26" customWidth="1"/>
    <col min="4" max="4" width="14.5546875" style="26" customWidth="1"/>
    <col min="5" max="5" width="16.109375" style="26" customWidth="1"/>
    <col min="6" max="6" width="10.6640625" style="26" customWidth="1"/>
    <col min="7" max="7" width="11.33203125" style="26" customWidth="1"/>
    <col min="8" max="9" width="9.109375" style="26"/>
    <col min="10" max="10" width="15.109375" style="26" bestFit="1" customWidth="1"/>
    <col min="11" max="11" width="16.44140625" style="26" bestFit="1" customWidth="1"/>
    <col min="12" max="16384" width="9.109375" style="26"/>
  </cols>
  <sheetData>
    <row r="1" spans="1:7" ht="71.400000000000006" customHeight="1" thickBot="1" x14ac:dyDescent="0.25">
      <c r="A1" s="192" t="s">
        <v>152</v>
      </c>
      <c r="B1" s="192"/>
      <c r="C1" s="192"/>
      <c r="D1" s="192"/>
      <c r="E1" s="192"/>
      <c r="F1" s="192"/>
      <c r="G1" s="192"/>
    </row>
    <row r="2" spans="1:7" ht="54" customHeight="1" x14ac:dyDescent="0.2">
      <c r="A2" s="76"/>
      <c r="B2" s="77"/>
      <c r="C2" s="77" t="s">
        <v>129</v>
      </c>
      <c r="D2" s="77"/>
      <c r="E2" s="77"/>
      <c r="F2" s="77"/>
      <c r="G2" s="159"/>
    </row>
    <row r="3" spans="1:7" s="27" customFormat="1" ht="33" customHeight="1" x14ac:dyDescent="0.3">
      <c r="A3" s="193" t="s">
        <v>130</v>
      </c>
      <c r="B3" s="194"/>
      <c r="C3" s="194"/>
      <c r="D3" s="194"/>
      <c r="E3" s="194"/>
      <c r="F3" s="194"/>
      <c r="G3" s="195"/>
    </row>
    <row r="4" spans="1:7" ht="12" hidden="1" customHeight="1" x14ac:dyDescent="0.2">
      <c r="A4" s="78"/>
      <c r="B4" s="28"/>
      <c r="C4" s="28"/>
      <c r="D4" s="28"/>
      <c r="E4" s="28"/>
      <c r="F4" s="28"/>
      <c r="G4" s="160"/>
    </row>
    <row r="5" spans="1:7" ht="41.1" customHeight="1" thickBot="1" x14ac:dyDescent="0.35">
      <c r="A5" s="196" t="s">
        <v>3</v>
      </c>
      <c r="B5" s="197"/>
      <c r="C5" s="197"/>
      <c r="D5" s="197"/>
      <c r="E5" s="197"/>
      <c r="F5" s="197"/>
      <c r="G5" s="198"/>
    </row>
    <row r="6" spans="1:7" s="29" customFormat="1" ht="51.6" customHeight="1" thickBot="1" x14ac:dyDescent="0.25">
      <c r="A6" s="98" t="s">
        <v>0</v>
      </c>
      <c r="B6" s="3" t="s">
        <v>158</v>
      </c>
      <c r="C6" s="3" t="s">
        <v>156</v>
      </c>
      <c r="D6" s="3" t="s">
        <v>157</v>
      </c>
      <c r="E6" s="3" t="s">
        <v>159</v>
      </c>
      <c r="F6" s="3" t="s">
        <v>1</v>
      </c>
      <c r="G6" s="161" t="s">
        <v>2</v>
      </c>
    </row>
    <row r="7" spans="1:7" s="31" customFormat="1" ht="17.25" customHeight="1" x14ac:dyDescent="0.25">
      <c r="A7" s="79" t="s">
        <v>3</v>
      </c>
      <c r="B7" s="30"/>
      <c r="C7" s="30"/>
      <c r="D7" s="30"/>
      <c r="E7" s="30"/>
      <c r="F7" s="30"/>
      <c r="G7" s="162"/>
    </row>
    <row r="8" spans="1:7" s="31" customFormat="1" ht="18" customHeight="1" x14ac:dyDescent="0.25">
      <c r="A8" s="80" t="s">
        <v>131</v>
      </c>
      <c r="B8" s="32">
        <f>+'RAČUN PRIHODA I RASHODA'!B11</f>
        <v>1740289.98</v>
      </c>
      <c r="C8" s="32">
        <f>+'RAČUN PRIHODA I RASHODA'!C11</f>
        <v>3414487.9</v>
      </c>
      <c r="D8" s="32">
        <f>+'RAČUN PRIHODA I RASHODA'!D11</f>
        <v>3414487.9</v>
      </c>
      <c r="E8" s="32">
        <f>+'RAČUN PRIHODA I RASHODA'!E11</f>
        <v>1903533.44</v>
      </c>
      <c r="F8" s="32">
        <f t="shared" ref="F8:F14" si="0">+E8/B8*100</f>
        <v>109.38024477966597</v>
      </c>
      <c r="G8" s="32">
        <f t="shared" ref="G8:G14" si="1">+E8/D8*100</f>
        <v>55.748724135177049</v>
      </c>
    </row>
    <row r="9" spans="1:7" s="31" customFormat="1" ht="18" customHeight="1" x14ac:dyDescent="0.25">
      <c r="A9" s="80" t="s">
        <v>132</v>
      </c>
      <c r="B9" s="32">
        <v>0</v>
      </c>
      <c r="C9" s="32">
        <v>0</v>
      </c>
      <c r="D9" s="32">
        <v>0</v>
      </c>
      <c r="E9" s="32">
        <v>0</v>
      </c>
      <c r="F9" s="138" t="e">
        <f t="shared" si="0"/>
        <v>#DIV/0!</v>
      </c>
      <c r="G9" s="138" t="e">
        <f t="shared" si="1"/>
        <v>#DIV/0!</v>
      </c>
    </row>
    <row r="10" spans="1:7" s="31" customFormat="1" ht="18" customHeight="1" x14ac:dyDescent="0.3">
      <c r="A10" s="81" t="s">
        <v>133</v>
      </c>
      <c r="B10" s="33">
        <f>+B8</f>
        <v>1740289.98</v>
      </c>
      <c r="C10" s="33">
        <f t="shared" ref="C10:E10" si="2">+C8</f>
        <v>3414487.9</v>
      </c>
      <c r="D10" s="33">
        <f t="shared" si="2"/>
        <v>3414487.9</v>
      </c>
      <c r="E10" s="33">
        <f t="shared" si="2"/>
        <v>1903533.44</v>
      </c>
      <c r="F10" s="33">
        <f t="shared" si="0"/>
        <v>109.38024477966597</v>
      </c>
      <c r="G10" s="33">
        <f t="shared" si="1"/>
        <v>55.748724135177049</v>
      </c>
    </row>
    <row r="11" spans="1:7" s="31" customFormat="1" ht="18" customHeight="1" x14ac:dyDescent="0.25">
      <c r="A11" s="80" t="s">
        <v>134</v>
      </c>
      <c r="B11" s="32">
        <f>+'RAČUN PRIHODA I RASHODA'!B36</f>
        <v>2013604.76</v>
      </c>
      <c r="C11" s="32">
        <f>+'RAČUN PRIHODA I RASHODA'!C36</f>
        <v>3398939.9</v>
      </c>
      <c r="D11" s="32">
        <f>+'RAČUN PRIHODA I RASHODA'!D36</f>
        <v>3398939.9</v>
      </c>
      <c r="E11" s="32">
        <f>+'RAČUN PRIHODA I RASHODA'!E36</f>
        <v>1919935.31</v>
      </c>
      <c r="F11" s="32">
        <f t="shared" si="0"/>
        <v>95.348171008495228</v>
      </c>
      <c r="G11" s="32">
        <f t="shared" si="1"/>
        <v>56.486297683580702</v>
      </c>
    </row>
    <row r="12" spans="1:7" s="31" customFormat="1" ht="18" customHeight="1" x14ac:dyDescent="0.25">
      <c r="A12" s="80" t="s">
        <v>135</v>
      </c>
      <c r="B12" s="32">
        <f>+'RAČUN PRIHODA I RASHODA'!B85</f>
        <v>1708.29</v>
      </c>
      <c r="C12" s="32">
        <f>+'RAČUN PRIHODA I RASHODA'!C85</f>
        <v>20348</v>
      </c>
      <c r="D12" s="32">
        <f>+'RAČUN PRIHODA I RASHODA'!D85</f>
        <v>20348</v>
      </c>
      <c r="E12" s="32">
        <f>+'RAČUN PRIHODA I RASHODA'!E85</f>
        <v>4668.6099999999997</v>
      </c>
      <c r="F12" s="32">
        <f t="shared" si="0"/>
        <v>273.29142007504583</v>
      </c>
      <c r="G12" s="32">
        <f t="shared" si="1"/>
        <v>22.943827403184585</v>
      </c>
    </row>
    <row r="13" spans="1:7" s="31" customFormat="1" ht="18" customHeight="1" x14ac:dyDescent="0.3">
      <c r="A13" s="81" t="s">
        <v>136</v>
      </c>
      <c r="B13" s="33">
        <f>+B11+B12</f>
        <v>2015313.05</v>
      </c>
      <c r="C13" s="33">
        <f t="shared" ref="C13:E13" si="3">+C11+C12</f>
        <v>3419287.9</v>
      </c>
      <c r="D13" s="33">
        <f t="shared" si="3"/>
        <v>3419287.9</v>
      </c>
      <c r="E13" s="33">
        <f t="shared" si="3"/>
        <v>1924603.9200000002</v>
      </c>
      <c r="F13" s="33">
        <f t="shared" si="0"/>
        <v>95.49900547708954</v>
      </c>
      <c r="G13" s="33">
        <f t="shared" si="1"/>
        <v>56.286688231195747</v>
      </c>
    </row>
    <row r="14" spans="1:7" s="35" customFormat="1" ht="27" customHeight="1" x14ac:dyDescent="0.3">
      <c r="A14" s="82" t="s">
        <v>137</v>
      </c>
      <c r="B14" s="34">
        <f>+B10-B13</f>
        <v>-275023.07000000007</v>
      </c>
      <c r="C14" s="34">
        <f t="shared" ref="C14:E14" si="4">+C10-C13</f>
        <v>-4800</v>
      </c>
      <c r="D14" s="34">
        <f t="shared" si="4"/>
        <v>-4800</v>
      </c>
      <c r="E14" s="34">
        <f t="shared" si="4"/>
        <v>-21070.480000000214</v>
      </c>
      <c r="F14" s="34">
        <f t="shared" si="0"/>
        <v>7.6613500096556288</v>
      </c>
      <c r="G14" s="34">
        <f t="shared" si="1"/>
        <v>438.96833333333774</v>
      </c>
    </row>
    <row r="15" spans="1:7" s="35" customFormat="1" ht="0.75" customHeight="1" x14ac:dyDescent="0.25">
      <c r="A15" s="83"/>
      <c r="B15" s="36"/>
      <c r="C15" s="36"/>
      <c r="D15" s="36"/>
      <c r="E15" s="36"/>
      <c r="F15" s="36"/>
      <c r="G15" s="36"/>
    </row>
    <row r="16" spans="1:7" x14ac:dyDescent="0.2">
      <c r="A16" s="84"/>
      <c r="B16" s="85"/>
      <c r="C16" s="85"/>
      <c r="D16" s="85"/>
      <c r="E16" s="85"/>
      <c r="F16" s="85"/>
      <c r="G16" s="163"/>
    </row>
    <row r="17" spans="1:11" s="37" customFormat="1" x14ac:dyDescent="0.2">
      <c r="A17" s="86"/>
      <c r="B17" s="87"/>
      <c r="C17" s="87"/>
      <c r="D17" s="87"/>
      <c r="E17" s="87"/>
      <c r="F17" s="87"/>
      <c r="G17" s="164"/>
    </row>
    <row r="18" spans="1:11" s="37" customFormat="1" ht="26.4" customHeight="1" thickBot="1" x14ac:dyDescent="0.25">
      <c r="A18" s="199" t="s">
        <v>138</v>
      </c>
      <c r="B18" s="200"/>
      <c r="C18" s="200"/>
      <c r="D18" s="200"/>
      <c r="E18" s="200"/>
      <c r="F18" s="200"/>
      <c r="G18" s="201"/>
    </row>
    <row r="19" spans="1:11" s="37" customFormat="1" ht="48" customHeight="1" thickBot="1" x14ac:dyDescent="0.25">
      <c r="A19" s="98" t="s">
        <v>0</v>
      </c>
      <c r="B19" s="3" t="s">
        <v>158</v>
      </c>
      <c r="C19" s="3" t="s">
        <v>156</v>
      </c>
      <c r="D19" s="3" t="s">
        <v>157</v>
      </c>
      <c r="E19" s="3" t="s">
        <v>159</v>
      </c>
      <c r="F19" s="3" t="s">
        <v>1</v>
      </c>
      <c r="G19" s="161" t="s">
        <v>2</v>
      </c>
    </row>
    <row r="20" spans="1:11" s="37" customFormat="1" ht="15.75" customHeight="1" x14ac:dyDescent="0.2">
      <c r="A20" s="88" t="s">
        <v>139</v>
      </c>
      <c r="B20" s="38"/>
      <c r="C20" s="38"/>
      <c r="D20" s="38"/>
      <c r="E20" s="38"/>
      <c r="F20" s="38"/>
      <c r="G20" s="165"/>
    </row>
    <row r="21" spans="1:11" s="37" customFormat="1" ht="14.25" customHeight="1" x14ac:dyDescent="0.25">
      <c r="A21" s="89" t="s">
        <v>140</v>
      </c>
      <c r="B21" s="39">
        <v>0</v>
      </c>
      <c r="C21" s="40">
        <v>0</v>
      </c>
      <c r="D21" s="40">
        <v>0</v>
      </c>
      <c r="E21" s="40">
        <v>0</v>
      </c>
      <c r="F21" s="40">
        <v>0</v>
      </c>
      <c r="G21" s="166">
        <v>0</v>
      </c>
    </row>
    <row r="22" spans="1:11" s="42" customFormat="1" ht="15" customHeight="1" x14ac:dyDescent="0.25">
      <c r="A22" s="90" t="s">
        <v>141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167">
        <v>0</v>
      </c>
    </row>
    <row r="23" spans="1:11" s="42" customFormat="1" ht="20.25" customHeight="1" x14ac:dyDescent="0.3">
      <c r="A23" s="91" t="s">
        <v>142</v>
      </c>
      <c r="B23" s="43">
        <f>+B21-B22</f>
        <v>0</v>
      </c>
      <c r="C23" s="44">
        <v>0</v>
      </c>
      <c r="D23" s="44">
        <v>0</v>
      </c>
      <c r="E23" s="44">
        <v>0</v>
      </c>
      <c r="F23" s="44">
        <v>0</v>
      </c>
      <c r="G23" s="168">
        <v>0</v>
      </c>
    </row>
    <row r="24" spans="1:11" s="42" customFormat="1" ht="0.75" customHeight="1" x14ac:dyDescent="0.25">
      <c r="A24" s="92"/>
      <c r="B24" s="45">
        <f>+B21-B22</f>
        <v>0</v>
      </c>
      <c r="C24" s="45"/>
      <c r="D24" s="45"/>
      <c r="E24" s="45"/>
      <c r="F24" s="45"/>
      <c r="G24" s="169"/>
    </row>
    <row r="25" spans="1:11" s="42" customFormat="1" ht="20.100000000000001" hidden="1" customHeight="1" x14ac:dyDescent="0.25">
      <c r="A25" s="92"/>
      <c r="B25" s="45"/>
      <c r="C25" s="45"/>
      <c r="D25" s="45"/>
      <c r="E25" s="45"/>
      <c r="F25" s="45"/>
      <c r="G25" s="169"/>
    </row>
    <row r="26" spans="1:11" s="37" customFormat="1" ht="51.9" customHeight="1" thickBot="1" x14ac:dyDescent="0.35">
      <c r="A26" s="202" t="s">
        <v>143</v>
      </c>
      <c r="B26" s="203"/>
      <c r="C26" s="203"/>
      <c r="D26" s="203"/>
      <c r="E26" s="203"/>
      <c r="F26" s="203"/>
      <c r="G26" s="204"/>
    </row>
    <row r="27" spans="1:11" s="46" customFormat="1" ht="47.4" customHeight="1" thickBot="1" x14ac:dyDescent="0.35">
      <c r="A27" s="98" t="s">
        <v>0</v>
      </c>
      <c r="B27" s="3" t="s">
        <v>158</v>
      </c>
      <c r="C27" s="3" t="s">
        <v>156</v>
      </c>
      <c r="D27" s="3" t="s">
        <v>157</v>
      </c>
      <c r="E27" s="3" t="s">
        <v>159</v>
      </c>
      <c r="F27" s="3" t="s">
        <v>1</v>
      </c>
      <c r="G27" s="161" t="s">
        <v>2</v>
      </c>
    </row>
    <row r="28" spans="1:11" s="46" customFormat="1" ht="32.1" customHeight="1" x14ac:dyDescent="0.3">
      <c r="A28" s="93" t="s">
        <v>144</v>
      </c>
      <c r="B28" s="47">
        <f>+B29+B30</f>
        <v>5390.33</v>
      </c>
      <c r="C28" s="48">
        <f t="shared" ref="C28:E28" si="5">+C29+C30</f>
        <v>4800</v>
      </c>
      <c r="D28" s="48">
        <f t="shared" si="5"/>
        <v>4800</v>
      </c>
      <c r="E28" s="47">
        <f t="shared" si="5"/>
        <v>-267513.63</v>
      </c>
      <c r="F28" s="48">
        <f>+E28/B28*100</f>
        <v>-4962.8432767567101</v>
      </c>
      <c r="G28" s="48">
        <f>+E28/D28*100</f>
        <v>-5573.2006249999995</v>
      </c>
    </row>
    <row r="29" spans="1:11" s="50" customFormat="1" ht="31.5" customHeight="1" x14ac:dyDescent="0.3">
      <c r="A29" s="94" t="s">
        <v>145</v>
      </c>
      <c r="B29" s="49">
        <v>12214.32</v>
      </c>
      <c r="C29" s="49">
        <v>4800</v>
      </c>
      <c r="D29" s="49">
        <v>4800</v>
      </c>
      <c r="E29" s="49">
        <v>12732.26</v>
      </c>
      <c r="F29" s="49">
        <f>+E29/B29*100</f>
        <v>104.2404325414759</v>
      </c>
      <c r="G29" s="49">
        <f>+E29/D29*100</f>
        <v>265.25541666666663</v>
      </c>
    </row>
    <row r="30" spans="1:11" s="52" customFormat="1" ht="27.9" customHeight="1" x14ac:dyDescent="0.25">
      <c r="A30" s="94" t="s">
        <v>146</v>
      </c>
      <c r="B30" s="51">
        <v>-6823.99</v>
      </c>
      <c r="C30" s="49"/>
      <c r="D30" s="49"/>
      <c r="E30" s="51">
        <v>-280245.89</v>
      </c>
      <c r="F30" s="49">
        <f>+E30/B30*100</f>
        <v>4106.7746289194447</v>
      </c>
      <c r="G30" s="139" t="e">
        <f>+E30/D30*100</f>
        <v>#DIV/0!</v>
      </c>
    </row>
    <row r="31" spans="1:11" s="53" customFormat="1" ht="52.5" customHeight="1" x14ac:dyDescent="0.3">
      <c r="A31" s="205" t="s">
        <v>147</v>
      </c>
      <c r="B31" s="206"/>
      <c r="C31" s="206"/>
      <c r="D31" s="206"/>
      <c r="E31" s="206"/>
      <c r="F31" s="206"/>
      <c r="G31" s="207"/>
      <c r="K31" s="182"/>
    </row>
    <row r="32" spans="1:11" ht="20.25" hidden="1" customHeight="1" x14ac:dyDescent="0.2">
      <c r="A32" s="84"/>
      <c r="B32" s="85"/>
      <c r="C32" s="85"/>
      <c r="D32" s="85"/>
      <c r="E32" s="85"/>
      <c r="F32" s="85"/>
      <c r="G32" s="163"/>
    </row>
    <row r="33" spans="1:11" ht="0.75" customHeight="1" thickBot="1" x14ac:dyDescent="0.25">
      <c r="A33" s="84"/>
      <c r="B33" s="85"/>
      <c r="C33" s="85"/>
      <c r="D33" s="85"/>
      <c r="E33" s="85"/>
      <c r="F33" s="85"/>
      <c r="G33" s="163"/>
    </row>
    <row r="34" spans="1:11" ht="48.6" customHeight="1" thickBot="1" x14ac:dyDescent="0.25">
      <c r="A34" s="98" t="s">
        <v>0</v>
      </c>
      <c r="B34" s="3" t="s">
        <v>158</v>
      </c>
      <c r="C34" s="188"/>
      <c r="D34" s="98"/>
      <c r="E34" s="3" t="s">
        <v>159</v>
      </c>
      <c r="F34" s="3" t="s">
        <v>1</v>
      </c>
      <c r="G34" s="188"/>
      <c r="K34" s="85"/>
    </row>
    <row r="35" spans="1:11" s="54" customFormat="1" ht="0.6" customHeight="1" x14ac:dyDescent="0.3">
      <c r="A35" s="189" t="s">
        <v>148</v>
      </c>
      <c r="B35" s="190"/>
      <c r="C35" s="190"/>
      <c r="D35" s="190"/>
      <c r="E35" s="190"/>
      <c r="F35" s="190"/>
      <c r="G35" s="191"/>
    </row>
    <row r="36" spans="1:11" s="37" customFormat="1" ht="0.75" hidden="1" customHeight="1" x14ac:dyDescent="0.2">
      <c r="A36" s="95"/>
      <c r="B36" s="55"/>
      <c r="C36" s="55"/>
      <c r="D36" s="55"/>
      <c r="E36" s="55"/>
      <c r="F36" s="55"/>
      <c r="G36" s="170"/>
    </row>
    <row r="37" spans="1:11" s="46" customFormat="1" ht="39.9" customHeight="1" x14ac:dyDescent="0.3">
      <c r="A37" s="96" t="s">
        <v>149</v>
      </c>
      <c r="B37" s="57">
        <f>+B14+B23+B28</f>
        <v>-269632.74000000005</v>
      </c>
      <c r="C37" s="56"/>
      <c r="D37" s="56"/>
      <c r="E37" s="57">
        <f>+E28+E23+E14</f>
        <v>-288584.11000000022</v>
      </c>
      <c r="F37" s="56">
        <f>+E37/B37*100</f>
        <v>107.02858636529086</v>
      </c>
      <c r="G37" s="171"/>
      <c r="J37" s="183"/>
      <c r="K37" s="184"/>
    </row>
    <row r="38" spans="1:11" s="50" customFormat="1" ht="36.9" customHeight="1" x14ac:dyDescent="0.3">
      <c r="A38" s="97" t="s">
        <v>150</v>
      </c>
      <c r="B38" s="58">
        <v>17313.509999999998</v>
      </c>
      <c r="C38" s="58"/>
      <c r="D38" s="58"/>
      <c r="E38" s="58">
        <f>2180.8+5184.21+403.75</f>
        <v>7768.76</v>
      </c>
      <c r="F38" s="58">
        <f>+E38/B38*100</f>
        <v>44.871086221107106</v>
      </c>
      <c r="G38" s="58"/>
      <c r="K38" s="185"/>
    </row>
    <row r="39" spans="1:11" s="52" customFormat="1" ht="39" customHeight="1" x14ac:dyDescent="0.25">
      <c r="A39" s="94" t="s">
        <v>151</v>
      </c>
      <c r="B39" s="59">
        <v>-286946.25</v>
      </c>
      <c r="C39" s="58"/>
      <c r="D39" s="58"/>
      <c r="E39" s="51">
        <v>-296352.87</v>
      </c>
      <c r="F39" s="49">
        <f>+E39/B39*100</f>
        <v>103.27818188946536</v>
      </c>
      <c r="G39" s="58"/>
      <c r="J39" s="181"/>
      <c r="K39" s="186"/>
    </row>
    <row r="40" spans="1:11" x14ac:dyDescent="0.2">
      <c r="K40" s="187"/>
    </row>
    <row r="41" spans="1:11" ht="13.2" x14ac:dyDescent="0.25">
      <c r="A41" s="60"/>
      <c r="K41" s="187"/>
    </row>
    <row r="42" spans="1:11" x14ac:dyDescent="0.2">
      <c r="E42" s="61"/>
      <c r="K42" s="187"/>
    </row>
    <row r="44" spans="1:11" ht="12.6" x14ac:dyDescent="0.2">
      <c r="E44" s="62"/>
    </row>
    <row r="46" spans="1:11" x14ac:dyDescent="0.2">
      <c r="C46" s="180"/>
    </row>
    <row r="49" spans="4:4" x14ac:dyDescent="0.2">
      <c r="D49" s="180"/>
    </row>
  </sheetData>
  <mergeCells count="7">
    <mergeCell ref="A35:G35"/>
    <mergeCell ref="A1:G1"/>
    <mergeCell ref="A3:G3"/>
    <mergeCell ref="A5:G5"/>
    <mergeCell ref="A18:G18"/>
    <mergeCell ref="A26:G26"/>
    <mergeCell ref="A31:G31"/>
  </mergeCells>
  <pageMargins left="0.7" right="0.7" top="0.75" bottom="0.75" header="0.3" footer="0.3"/>
  <pageSetup paperSize="9" scale="6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E92"/>
  <sheetViews>
    <sheetView showGridLines="0" zoomScaleNormal="100" workbookViewId="0">
      <selection activeCell="E112" sqref="E112"/>
    </sheetView>
  </sheetViews>
  <sheetFormatPr defaultRowHeight="9" x14ac:dyDescent="0.15"/>
  <cols>
    <col min="1" max="1" width="52.44140625" style="1" customWidth="1"/>
    <col min="2" max="2" width="17.44140625" style="1" customWidth="1"/>
    <col min="3" max="3" width="15.109375" style="1" customWidth="1"/>
    <col min="4" max="4" width="16.21875" style="1" customWidth="1"/>
    <col min="5" max="5" width="15.21875" style="1" customWidth="1"/>
    <col min="6" max="6" width="12.5546875" style="1" customWidth="1"/>
    <col min="7" max="7" width="10.21875" style="1" customWidth="1"/>
    <col min="8" max="57" width="8.88671875" style="63"/>
    <col min="58" max="16384" width="8.88671875" style="1"/>
  </cols>
  <sheetData>
    <row r="2" spans="1:57" s="26" customFormat="1" ht="15.6" x14ac:dyDescent="0.2">
      <c r="A2" s="208" t="s">
        <v>160</v>
      </c>
      <c r="B2" s="208"/>
      <c r="C2" s="208"/>
      <c r="D2" s="208"/>
      <c r="E2" s="208"/>
      <c r="F2" s="208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</row>
    <row r="3" spans="1:57" s="26" customFormat="1" ht="15.6" x14ac:dyDescent="0.2">
      <c r="A3" s="208" t="s">
        <v>161</v>
      </c>
      <c r="B3" s="208"/>
      <c r="C3" s="208"/>
      <c r="D3" s="208"/>
      <c r="E3" s="208"/>
      <c r="F3" s="208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</row>
    <row r="4" spans="1:57" s="26" customFormat="1" ht="11.4" x14ac:dyDescent="0.2"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</row>
    <row r="5" spans="1:57" s="26" customFormat="1" ht="15.6" x14ac:dyDescent="0.2">
      <c r="A5" s="208" t="s">
        <v>190</v>
      </c>
      <c r="B5" s="208"/>
      <c r="C5" s="208"/>
      <c r="D5" s="208"/>
      <c r="E5" s="208"/>
      <c r="F5" s="208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</row>
    <row r="8" spans="1:57" ht="9.6" thickBot="1" x14ac:dyDescent="0.2"/>
    <row r="9" spans="1:57" s="2" customFormat="1" ht="43.8" customHeight="1" thickBot="1" x14ac:dyDescent="0.2">
      <c r="A9" s="65" t="s">
        <v>0</v>
      </c>
      <c r="B9" s="3" t="s">
        <v>158</v>
      </c>
      <c r="C9" s="3" t="s">
        <v>156</v>
      </c>
      <c r="D9" s="3" t="s">
        <v>157</v>
      </c>
      <c r="E9" s="3" t="s">
        <v>159</v>
      </c>
      <c r="F9" s="3" t="s">
        <v>1</v>
      </c>
      <c r="G9" s="3" t="s">
        <v>2</v>
      </c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</row>
    <row r="10" spans="1:57" s="4" customFormat="1" ht="13.2" x14ac:dyDescent="0.25">
      <c r="A10" s="66" t="s">
        <v>3</v>
      </c>
      <c r="B10" s="6"/>
      <c r="C10" s="6"/>
      <c r="D10" s="6"/>
      <c r="E10" s="6"/>
      <c r="F10" s="6"/>
      <c r="G10" s="5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</row>
    <row r="11" spans="1:57" s="7" customFormat="1" ht="15.6" x14ac:dyDescent="0.3">
      <c r="A11" s="103" t="s">
        <v>4</v>
      </c>
      <c r="B11" s="104">
        <v>1740289.98</v>
      </c>
      <c r="C11" s="104">
        <v>3414487.9</v>
      </c>
      <c r="D11" s="104">
        <v>3414487.9</v>
      </c>
      <c r="E11" s="104">
        <v>1903533.44</v>
      </c>
      <c r="F11" s="105">
        <v>109.38</v>
      </c>
      <c r="G11" s="106">
        <v>55.75</v>
      </c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</row>
    <row r="12" spans="1:57" s="7" customFormat="1" ht="26.4" x14ac:dyDescent="0.25">
      <c r="A12" s="149" t="s">
        <v>5</v>
      </c>
      <c r="B12" s="150">
        <v>1611764.52</v>
      </c>
      <c r="C12" s="150">
        <v>3126264.82</v>
      </c>
      <c r="D12" s="150">
        <v>3126264.82</v>
      </c>
      <c r="E12" s="150">
        <v>1785517.89</v>
      </c>
      <c r="F12" s="148">
        <v>110.78</v>
      </c>
      <c r="G12" s="148">
        <v>57.11</v>
      </c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</row>
    <row r="13" spans="1:57" s="7" customFormat="1" ht="26.4" x14ac:dyDescent="0.25">
      <c r="A13" s="69" t="s">
        <v>6</v>
      </c>
      <c r="B13" s="14">
        <v>1611764.52</v>
      </c>
      <c r="C13" s="15"/>
      <c r="D13" s="15"/>
      <c r="E13" s="14">
        <v>1785517.89</v>
      </c>
      <c r="F13" s="16">
        <v>110.78</v>
      </c>
      <c r="G13" s="15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</row>
    <row r="14" spans="1:57" s="7" customFormat="1" ht="26.4" x14ac:dyDescent="0.25">
      <c r="A14" s="80" t="s">
        <v>7</v>
      </c>
      <c r="B14" s="14">
        <v>1611764.52</v>
      </c>
      <c r="C14" s="15"/>
      <c r="D14" s="15"/>
      <c r="E14" s="14">
        <v>1785517.89</v>
      </c>
      <c r="F14" s="16">
        <v>110.78</v>
      </c>
      <c r="G14" s="15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</row>
    <row r="15" spans="1:57" s="7" customFormat="1" ht="13.2" x14ac:dyDescent="0.25">
      <c r="A15" s="149" t="s">
        <v>8</v>
      </c>
      <c r="B15" s="148">
        <v>3.34</v>
      </c>
      <c r="C15" s="148">
        <v>12</v>
      </c>
      <c r="D15" s="148">
        <v>12</v>
      </c>
      <c r="E15" s="148">
        <v>1.17</v>
      </c>
      <c r="F15" s="148">
        <v>35.03</v>
      </c>
      <c r="G15" s="148">
        <v>9.75</v>
      </c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</row>
    <row r="16" spans="1:57" s="7" customFormat="1" ht="13.2" x14ac:dyDescent="0.25">
      <c r="A16" s="69" t="s">
        <v>9</v>
      </c>
      <c r="B16" s="16">
        <v>3.34</v>
      </c>
      <c r="C16" s="15"/>
      <c r="D16" s="15"/>
      <c r="E16" s="16">
        <v>1.17</v>
      </c>
      <c r="F16" s="16">
        <v>35.03</v>
      </c>
      <c r="G16" s="15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</row>
    <row r="17" spans="1:57" s="7" customFormat="1" ht="13.2" x14ac:dyDescent="0.25">
      <c r="A17" s="80" t="s">
        <v>10</v>
      </c>
      <c r="B17" s="16">
        <v>3.34</v>
      </c>
      <c r="C17" s="15"/>
      <c r="D17" s="15"/>
      <c r="E17" s="16">
        <v>1.17</v>
      </c>
      <c r="F17" s="16">
        <v>35.03</v>
      </c>
      <c r="G17" s="15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</row>
    <row r="18" spans="1:57" s="7" customFormat="1" ht="26.4" x14ac:dyDescent="0.25">
      <c r="A18" s="149" t="s">
        <v>11</v>
      </c>
      <c r="B18" s="150">
        <v>1940</v>
      </c>
      <c r="C18" s="150">
        <v>47550</v>
      </c>
      <c r="D18" s="150">
        <v>47550</v>
      </c>
      <c r="E18" s="150">
        <v>2940</v>
      </c>
      <c r="F18" s="148">
        <v>151.55000000000001</v>
      </c>
      <c r="G18" s="148">
        <v>6.18</v>
      </c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</row>
    <row r="19" spans="1:57" s="7" customFormat="1" ht="13.2" x14ac:dyDescent="0.25">
      <c r="A19" s="69" t="s">
        <v>12</v>
      </c>
      <c r="B19" s="14">
        <v>1940</v>
      </c>
      <c r="C19" s="15"/>
      <c r="D19" s="15"/>
      <c r="E19" s="14">
        <v>2940</v>
      </c>
      <c r="F19" s="16">
        <v>151.55000000000001</v>
      </c>
      <c r="G19" s="15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</row>
    <row r="20" spans="1:57" s="7" customFormat="1" ht="13.2" x14ac:dyDescent="0.25">
      <c r="A20" s="80" t="s">
        <v>13</v>
      </c>
      <c r="B20" s="14">
        <v>1940</v>
      </c>
      <c r="C20" s="15"/>
      <c r="D20" s="15"/>
      <c r="E20" s="14">
        <v>2940</v>
      </c>
      <c r="F20" s="16">
        <v>151.55000000000001</v>
      </c>
      <c r="G20" s="15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</row>
    <row r="21" spans="1:57" s="7" customFormat="1" ht="39.6" x14ac:dyDescent="0.25">
      <c r="A21" s="149" t="s">
        <v>14</v>
      </c>
      <c r="B21" s="150">
        <v>13868.8</v>
      </c>
      <c r="C21" s="150">
        <v>24672.15</v>
      </c>
      <c r="D21" s="150">
        <v>24672.15</v>
      </c>
      <c r="E21" s="150">
        <v>15263.8</v>
      </c>
      <c r="F21" s="148">
        <v>110.06</v>
      </c>
      <c r="G21" s="148">
        <v>61.87</v>
      </c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</row>
    <row r="22" spans="1:57" s="7" customFormat="1" ht="26.4" x14ac:dyDescent="0.25">
      <c r="A22" s="69" t="s">
        <v>15</v>
      </c>
      <c r="B22" s="14">
        <v>13020.8</v>
      </c>
      <c r="C22" s="15"/>
      <c r="D22" s="15"/>
      <c r="E22" s="14">
        <v>14358.8</v>
      </c>
      <c r="F22" s="16">
        <v>110.28</v>
      </c>
      <c r="G22" s="15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</row>
    <row r="23" spans="1:57" s="7" customFormat="1" ht="13.2" x14ac:dyDescent="0.25">
      <c r="A23" s="80" t="s">
        <v>16</v>
      </c>
      <c r="B23" s="14">
        <v>13020.8</v>
      </c>
      <c r="C23" s="15"/>
      <c r="D23" s="15"/>
      <c r="E23" s="14">
        <v>14358.8</v>
      </c>
      <c r="F23" s="16">
        <v>110.28</v>
      </c>
      <c r="G23" s="15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</row>
    <row r="24" spans="1:57" s="7" customFormat="1" ht="39.6" x14ac:dyDescent="0.25">
      <c r="A24" s="69" t="s">
        <v>17</v>
      </c>
      <c r="B24" s="16">
        <v>848</v>
      </c>
      <c r="C24" s="15"/>
      <c r="D24" s="15"/>
      <c r="E24" s="16">
        <v>905</v>
      </c>
      <c r="F24" s="16">
        <v>106.72</v>
      </c>
      <c r="G24" s="15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</row>
    <row r="25" spans="1:57" s="7" customFormat="1" ht="13.2" x14ac:dyDescent="0.25">
      <c r="A25" s="80" t="s">
        <v>18</v>
      </c>
      <c r="B25" s="16">
        <v>848</v>
      </c>
      <c r="C25" s="15"/>
      <c r="D25" s="15"/>
      <c r="E25" s="16">
        <v>905</v>
      </c>
      <c r="F25" s="16">
        <v>106.72</v>
      </c>
      <c r="G25" s="15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</row>
    <row r="26" spans="1:57" s="7" customFormat="1" ht="26.4" x14ac:dyDescent="0.25">
      <c r="A26" s="149" t="s">
        <v>19</v>
      </c>
      <c r="B26" s="150">
        <v>112713.32</v>
      </c>
      <c r="C26" s="150">
        <v>215988.93</v>
      </c>
      <c r="D26" s="150">
        <v>215988.93</v>
      </c>
      <c r="E26" s="150">
        <v>99810.58</v>
      </c>
      <c r="F26" s="148">
        <v>88.55</v>
      </c>
      <c r="G26" s="148">
        <v>46.21</v>
      </c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</row>
    <row r="27" spans="1:57" s="7" customFormat="1" ht="26.4" x14ac:dyDescent="0.25">
      <c r="A27" s="69" t="s">
        <v>20</v>
      </c>
      <c r="B27" s="14">
        <v>112713.32</v>
      </c>
      <c r="C27" s="15"/>
      <c r="D27" s="15"/>
      <c r="E27" s="14">
        <v>99810.58</v>
      </c>
      <c r="F27" s="16">
        <v>88.55</v>
      </c>
      <c r="G27" s="15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</row>
    <row r="28" spans="1:57" s="7" customFormat="1" ht="13.2" x14ac:dyDescent="0.25">
      <c r="A28" s="67" t="s">
        <v>21</v>
      </c>
      <c r="B28" s="14">
        <v>112713.32</v>
      </c>
      <c r="C28" s="15"/>
      <c r="D28" s="15"/>
      <c r="E28" s="14">
        <v>99810.58</v>
      </c>
      <c r="F28" s="16">
        <v>88.55</v>
      </c>
      <c r="G28" s="15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</row>
    <row r="29" spans="1:57" s="4" customFormat="1" ht="13.2" x14ac:dyDescent="0.25">
      <c r="A29" s="66" t="s">
        <v>22</v>
      </c>
      <c r="B29" s="10">
        <v>1740289.98</v>
      </c>
      <c r="C29" s="10">
        <v>3414487.9</v>
      </c>
      <c r="D29" s="10">
        <v>3414487.9</v>
      </c>
      <c r="E29" s="10">
        <v>1903533.44</v>
      </c>
      <c r="F29" s="11">
        <v>109.38</v>
      </c>
      <c r="G29" s="11">
        <v>55.75</v>
      </c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</row>
    <row r="30" spans="1:57" s="4" customFormat="1" ht="13.2" x14ac:dyDescent="0.25">
      <c r="A30" s="140"/>
      <c r="B30" s="141"/>
      <c r="C30" s="141"/>
      <c r="D30" s="141"/>
      <c r="E30" s="141"/>
      <c r="F30" s="142"/>
      <c r="G30" s="143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</row>
    <row r="31" spans="1:57" s="4" customFormat="1" ht="13.2" x14ac:dyDescent="0.25">
      <c r="A31" s="144"/>
      <c r="B31" s="145"/>
      <c r="C31" s="145"/>
      <c r="D31" s="145"/>
      <c r="E31" s="145"/>
      <c r="F31" s="146"/>
      <c r="G31" s="147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</row>
    <row r="32" spans="1:57" s="111" customFormat="1" ht="15.6" x14ac:dyDescent="0.2">
      <c r="A32" s="208" t="s">
        <v>189</v>
      </c>
      <c r="B32" s="209"/>
      <c r="C32" s="209"/>
      <c r="D32" s="209"/>
      <c r="E32" s="209"/>
      <c r="F32" s="209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</row>
    <row r="33" spans="1:57" s="111" customFormat="1" ht="16.2" thickBot="1" x14ac:dyDescent="0.25">
      <c r="A33" s="101"/>
      <c r="B33" s="102"/>
      <c r="C33" s="102"/>
      <c r="D33" s="102"/>
      <c r="E33" s="102"/>
      <c r="F33" s="102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</row>
    <row r="34" spans="1:57" s="4" customFormat="1" ht="39.6" customHeight="1" thickBot="1" x14ac:dyDescent="0.2">
      <c r="A34" s="65" t="s">
        <v>0</v>
      </c>
      <c r="B34" s="3" t="s">
        <v>158</v>
      </c>
      <c r="C34" s="3" t="s">
        <v>156</v>
      </c>
      <c r="D34" s="3" t="s">
        <v>157</v>
      </c>
      <c r="E34" s="3" t="s">
        <v>159</v>
      </c>
      <c r="F34" s="3" t="s">
        <v>1</v>
      </c>
      <c r="G34" s="3" t="s">
        <v>2</v>
      </c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</row>
    <row r="35" spans="1:57" s="4" customFormat="1" ht="16.8" customHeight="1" x14ac:dyDescent="0.25">
      <c r="A35" s="66" t="s">
        <v>3</v>
      </c>
      <c r="B35" s="6"/>
      <c r="C35" s="6"/>
      <c r="D35" s="6"/>
      <c r="E35" s="6"/>
      <c r="F35" s="6"/>
      <c r="G35" s="5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</row>
    <row r="36" spans="1:57" s="7" customFormat="1" ht="15.6" x14ac:dyDescent="0.3">
      <c r="A36" s="103" t="s">
        <v>23</v>
      </c>
      <c r="B36" s="104">
        <v>2013604.76</v>
      </c>
      <c r="C36" s="104">
        <v>3398939.9</v>
      </c>
      <c r="D36" s="104">
        <v>3398939.9</v>
      </c>
      <c r="E36" s="104">
        <v>1919935.31</v>
      </c>
      <c r="F36" s="105">
        <v>95.35</v>
      </c>
      <c r="G36" s="105">
        <v>56.49</v>
      </c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</row>
    <row r="37" spans="1:57" s="7" customFormat="1" ht="13.2" x14ac:dyDescent="0.25">
      <c r="A37" s="149" t="s">
        <v>24</v>
      </c>
      <c r="B37" s="150">
        <v>1872279.65</v>
      </c>
      <c r="C37" s="150">
        <v>3132126.38</v>
      </c>
      <c r="D37" s="150">
        <v>3132126.38</v>
      </c>
      <c r="E37" s="150">
        <v>1784892.22</v>
      </c>
      <c r="F37" s="148">
        <v>95.33</v>
      </c>
      <c r="G37" s="148">
        <v>56.99</v>
      </c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</row>
    <row r="38" spans="1:57" s="7" customFormat="1" ht="13.2" x14ac:dyDescent="0.25">
      <c r="A38" s="80" t="s">
        <v>25</v>
      </c>
      <c r="B38" s="14">
        <v>1563026.04</v>
      </c>
      <c r="C38" s="15"/>
      <c r="D38" s="15"/>
      <c r="E38" s="14">
        <v>1484876.28</v>
      </c>
      <c r="F38" s="16">
        <v>95</v>
      </c>
      <c r="G38" s="15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</row>
    <row r="39" spans="1:57" s="7" customFormat="1" ht="13.2" x14ac:dyDescent="0.25">
      <c r="A39" s="80" t="s">
        <v>26</v>
      </c>
      <c r="B39" s="14">
        <v>1516099.97</v>
      </c>
      <c r="C39" s="15"/>
      <c r="D39" s="15"/>
      <c r="E39" s="14">
        <v>1433089.43</v>
      </c>
      <c r="F39" s="16">
        <v>94.52</v>
      </c>
      <c r="G39" s="15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</row>
    <row r="40" spans="1:57" s="7" customFormat="1" ht="13.2" x14ac:dyDescent="0.25">
      <c r="A40" s="80" t="s">
        <v>27</v>
      </c>
      <c r="B40" s="14">
        <v>46926.07</v>
      </c>
      <c r="C40" s="15"/>
      <c r="D40" s="15"/>
      <c r="E40" s="14">
        <v>51786.85</v>
      </c>
      <c r="F40" s="16">
        <v>110.36</v>
      </c>
      <c r="G40" s="15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</row>
    <row r="41" spans="1:57" s="7" customFormat="1" ht="13.2" x14ac:dyDescent="0.25">
      <c r="A41" s="80" t="s">
        <v>28</v>
      </c>
      <c r="B41" s="14">
        <v>51159.79</v>
      </c>
      <c r="C41" s="15"/>
      <c r="D41" s="15"/>
      <c r="E41" s="14">
        <v>55000.14</v>
      </c>
      <c r="F41" s="16">
        <v>107.51</v>
      </c>
      <c r="G41" s="15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</row>
    <row r="42" spans="1:57" s="7" customFormat="1" ht="13.2" x14ac:dyDescent="0.25">
      <c r="A42" s="80" t="s">
        <v>29</v>
      </c>
      <c r="B42" s="14">
        <v>51159.79</v>
      </c>
      <c r="C42" s="15"/>
      <c r="D42" s="15"/>
      <c r="E42" s="14">
        <v>55000.14</v>
      </c>
      <c r="F42" s="16">
        <v>107.51</v>
      </c>
      <c r="G42" s="15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</row>
    <row r="43" spans="1:57" s="7" customFormat="1" ht="13.2" x14ac:dyDescent="0.25">
      <c r="A43" s="80" t="s">
        <v>30</v>
      </c>
      <c r="B43" s="14">
        <v>258093.82</v>
      </c>
      <c r="C43" s="15"/>
      <c r="D43" s="15"/>
      <c r="E43" s="14">
        <v>245015.8</v>
      </c>
      <c r="F43" s="16">
        <v>94.93</v>
      </c>
      <c r="G43" s="15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</row>
    <row r="44" spans="1:57" s="7" customFormat="1" ht="13.2" x14ac:dyDescent="0.25">
      <c r="A44" s="80" t="s">
        <v>31</v>
      </c>
      <c r="B44" s="14">
        <v>258093.82</v>
      </c>
      <c r="C44" s="15"/>
      <c r="D44" s="15"/>
      <c r="E44" s="14">
        <v>245015.8</v>
      </c>
      <c r="F44" s="16">
        <v>94.93</v>
      </c>
      <c r="G44" s="15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</row>
    <row r="45" spans="1:57" s="7" customFormat="1" ht="13.2" x14ac:dyDescent="0.25">
      <c r="A45" s="149" t="s">
        <v>32</v>
      </c>
      <c r="B45" s="150">
        <v>138731.72</v>
      </c>
      <c r="C45" s="150">
        <v>263617.76</v>
      </c>
      <c r="D45" s="150">
        <v>263617.76</v>
      </c>
      <c r="E45" s="150">
        <v>131475.03</v>
      </c>
      <c r="F45" s="148">
        <v>94.77</v>
      </c>
      <c r="G45" s="148">
        <v>49.87</v>
      </c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</row>
    <row r="46" spans="1:57" s="7" customFormat="1" ht="13.2" x14ac:dyDescent="0.25">
      <c r="A46" s="80" t="s">
        <v>33</v>
      </c>
      <c r="B46" s="14">
        <v>50651.37</v>
      </c>
      <c r="C46" s="15"/>
      <c r="D46" s="15"/>
      <c r="E46" s="14">
        <v>55763.91</v>
      </c>
      <c r="F46" s="16">
        <v>110.09</v>
      </c>
      <c r="G46" s="15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</row>
    <row r="47" spans="1:57" s="7" customFormat="1" ht="13.2" x14ac:dyDescent="0.25">
      <c r="A47" s="80" t="s">
        <v>34</v>
      </c>
      <c r="B47" s="14">
        <v>11525.98</v>
      </c>
      <c r="C47" s="15"/>
      <c r="D47" s="15"/>
      <c r="E47" s="14">
        <v>14047.34</v>
      </c>
      <c r="F47" s="16">
        <v>121.88</v>
      </c>
      <c r="G47" s="15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</row>
    <row r="48" spans="1:57" s="7" customFormat="1" ht="13.2" x14ac:dyDescent="0.25">
      <c r="A48" s="80" t="s">
        <v>35</v>
      </c>
      <c r="B48" s="14">
        <v>38289.33</v>
      </c>
      <c r="C48" s="15"/>
      <c r="D48" s="15"/>
      <c r="E48" s="14">
        <v>41303.17</v>
      </c>
      <c r="F48" s="16">
        <v>107.87</v>
      </c>
      <c r="G48" s="15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</row>
    <row r="49" spans="1:57" s="7" customFormat="1" ht="13.2" x14ac:dyDescent="0.25">
      <c r="A49" s="80" t="s">
        <v>36</v>
      </c>
      <c r="B49" s="16">
        <v>815.06</v>
      </c>
      <c r="C49" s="15"/>
      <c r="D49" s="15"/>
      <c r="E49" s="16">
        <v>413.4</v>
      </c>
      <c r="F49" s="16">
        <v>50.72</v>
      </c>
      <c r="G49" s="15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</row>
    <row r="50" spans="1:57" s="7" customFormat="1" ht="13.2" x14ac:dyDescent="0.25">
      <c r="A50" s="80" t="s">
        <v>37</v>
      </c>
      <c r="B50" s="16">
        <v>21</v>
      </c>
      <c r="C50" s="15"/>
      <c r="D50" s="15"/>
      <c r="E50" s="15"/>
      <c r="F50" s="15"/>
      <c r="G50" s="15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</row>
    <row r="51" spans="1:57" s="7" customFormat="1" ht="13.2" x14ac:dyDescent="0.25">
      <c r="A51" s="80" t="s">
        <v>38</v>
      </c>
      <c r="B51" s="14">
        <v>51701.01</v>
      </c>
      <c r="C51" s="15"/>
      <c r="D51" s="15"/>
      <c r="E51" s="14">
        <v>32538.16</v>
      </c>
      <c r="F51" s="16">
        <v>62.94</v>
      </c>
      <c r="G51" s="15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</row>
    <row r="52" spans="1:57" s="7" customFormat="1" ht="13.2" x14ac:dyDescent="0.25">
      <c r="A52" s="80" t="s">
        <v>39</v>
      </c>
      <c r="B52" s="14">
        <v>10252.56</v>
      </c>
      <c r="C52" s="15"/>
      <c r="D52" s="15"/>
      <c r="E52" s="14">
        <v>9729.08</v>
      </c>
      <c r="F52" s="16">
        <v>94.89</v>
      </c>
      <c r="G52" s="15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</row>
    <row r="53" spans="1:57" s="7" customFormat="1" ht="13.2" x14ac:dyDescent="0.25">
      <c r="A53" s="80" t="s">
        <v>40</v>
      </c>
      <c r="B53" s="14">
        <v>9329.74</v>
      </c>
      <c r="C53" s="15"/>
      <c r="D53" s="15"/>
      <c r="E53" s="14">
        <v>4352.95</v>
      </c>
      <c r="F53" s="16">
        <v>46.66</v>
      </c>
      <c r="G53" s="15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</row>
    <row r="54" spans="1:57" s="7" customFormat="1" ht="13.2" x14ac:dyDescent="0.25">
      <c r="A54" s="80" t="s">
        <v>41</v>
      </c>
      <c r="B54" s="14">
        <v>29220.58</v>
      </c>
      <c r="C54" s="15"/>
      <c r="D54" s="15"/>
      <c r="E54" s="14">
        <v>15731.91</v>
      </c>
      <c r="F54" s="16">
        <v>53.84</v>
      </c>
      <c r="G54" s="15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</row>
    <row r="55" spans="1:57" s="7" customFormat="1" ht="13.2" x14ac:dyDescent="0.25">
      <c r="A55" s="80" t="s">
        <v>42</v>
      </c>
      <c r="B55" s="14">
        <v>1622.31</v>
      </c>
      <c r="C55" s="15"/>
      <c r="D55" s="15"/>
      <c r="E55" s="14">
        <v>1397.79</v>
      </c>
      <c r="F55" s="16">
        <v>86.16</v>
      </c>
      <c r="G55" s="15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</row>
    <row r="56" spans="1:57" s="7" customFormat="1" ht="13.2" x14ac:dyDescent="0.25">
      <c r="A56" s="80" t="s">
        <v>43</v>
      </c>
      <c r="B56" s="16">
        <v>462.14</v>
      </c>
      <c r="C56" s="15"/>
      <c r="D56" s="15"/>
      <c r="E56" s="14">
        <v>1193.33</v>
      </c>
      <c r="F56" s="16">
        <v>258.22000000000003</v>
      </c>
      <c r="G56" s="15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</row>
    <row r="57" spans="1:57" s="7" customFormat="1" ht="13.2" x14ac:dyDescent="0.25">
      <c r="A57" s="80" t="s">
        <v>44</v>
      </c>
      <c r="B57" s="16">
        <v>813.68</v>
      </c>
      <c r="C57" s="15"/>
      <c r="D57" s="15"/>
      <c r="E57" s="16">
        <v>133.1</v>
      </c>
      <c r="F57" s="16">
        <v>16.36</v>
      </c>
      <c r="G57" s="15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</row>
    <row r="58" spans="1:57" s="7" customFormat="1" ht="13.2" x14ac:dyDescent="0.25">
      <c r="A58" s="80" t="s">
        <v>45</v>
      </c>
      <c r="B58" s="14">
        <v>30401.31</v>
      </c>
      <c r="C58" s="15"/>
      <c r="D58" s="15"/>
      <c r="E58" s="14">
        <v>36871.01</v>
      </c>
      <c r="F58" s="16">
        <v>121.28</v>
      </c>
      <c r="G58" s="15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</row>
    <row r="59" spans="1:57" s="7" customFormat="1" ht="13.2" x14ac:dyDescent="0.25">
      <c r="A59" s="80" t="s">
        <v>46</v>
      </c>
      <c r="B59" s="14">
        <v>1945.66</v>
      </c>
      <c r="C59" s="15"/>
      <c r="D59" s="15"/>
      <c r="E59" s="14">
        <v>1903.54</v>
      </c>
      <c r="F59" s="16">
        <v>97.84</v>
      </c>
      <c r="G59" s="15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</row>
    <row r="60" spans="1:57" s="7" customFormat="1" ht="13.2" x14ac:dyDescent="0.25">
      <c r="A60" s="80" t="s">
        <v>47</v>
      </c>
      <c r="B60" s="14">
        <v>6020.74</v>
      </c>
      <c r="C60" s="15"/>
      <c r="D60" s="15"/>
      <c r="E60" s="14">
        <v>3135.64</v>
      </c>
      <c r="F60" s="16">
        <v>52.08</v>
      </c>
      <c r="G60" s="15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</row>
    <row r="61" spans="1:57" s="7" customFormat="1" ht="13.2" x14ac:dyDescent="0.25">
      <c r="A61" s="80" t="s">
        <v>48</v>
      </c>
      <c r="B61" s="14">
        <v>13563.88</v>
      </c>
      <c r="C61" s="15"/>
      <c r="D61" s="15"/>
      <c r="E61" s="14">
        <v>16882.13</v>
      </c>
      <c r="F61" s="16">
        <v>124.46</v>
      </c>
      <c r="G61" s="15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</row>
    <row r="62" spans="1:57" s="7" customFormat="1" ht="13.2" x14ac:dyDescent="0.25">
      <c r="A62" s="80" t="s">
        <v>49</v>
      </c>
      <c r="B62" s="16">
        <v>621.27</v>
      </c>
      <c r="C62" s="15"/>
      <c r="D62" s="15"/>
      <c r="E62" s="16">
        <v>833.63</v>
      </c>
      <c r="F62" s="16">
        <v>134.18</v>
      </c>
      <c r="G62" s="15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</row>
    <row r="63" spans="1:57" s="7" customFormat="1" ht="13.2" x14ac:dyDescent="0.25">
      <c r="A63" s="80" t="s">
        <v>50</v>
      </c>
      <c r="B63" s="14">
        <v>1201</v>
      </c>
      <c r="C63" s="15"/>
      <c r="D63" s="15"/>
      <c r="E63" s="14">
        <v>7233.07</v>
      </c>
      <c r="F63" s="16">
        <v>602.25</v>
      </c>
      <c r="G63" s="15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</row>
    <row r="64" spans="1:57" s="7" customFormat="1" ht="13.2" x14ac:dyDescent="0.25">
      <c r="A64" s="80" t="s">
        <v>51</v>
      </c>
      <c r="B64" s="14">
        <v>2021.57</v>
      </c>
      <c r="C64" s="15"/>
      <c r="D64" s="15"/>
      <c r="E64" s="14">
        <v>3086.25</v>
      </c>
      <c r="F64" s="16">
        <v>152.66999999999999</v>
      </c>
      <c r="G64" s="15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</row>
    <row r="65" spans="1:57" s="7" customFormat="1" ht="13.2" x14ac:dyDescent="0.25">
      <c r="A65" s="80" t="s">
        <v>52</v>
      </c>
      <c r="B65" s="14">
        <v>2745.58</v>
      </c>
      <c r="C65" s="15"/>
      <c r="D65" s="15"/>
      <c r="E65" s="14">
        <v>2638.61</v>
      </c>
      <c r="F65" s="16">
        <v>96.1</v>
      </c>
      <c r="G65" s="15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64"/>
    </row>
    <row r="66" spans="1:57" s="7" customFormat="1" ht="13.2" x14ac:dyDescent="0.25">
      <c r="A66" s="80" t="s">
        <v>53</v>
      </c>
      <c r="B66" s="14">
        <v>2281.61</v>
      </c>
      <c r="C66" s="15"/>
      <c r="D66" s="15"/>
      <c r="E66" s="14">
        <v>1158.1400000000001</v>
      </c>
      <c r="F66" s="16">
        <v>50.76</v>
      </c>
      <c r="G66" s="15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</row>
    <row r="67" spans="1:57" s="7" customFormat="1" ht="13.2" x14ac:dyDescent="0.25">
      <c r="A67" s="80" t="s">
        <v>54</v>
      </c>
      <c r="B67" s="16">
        <v>269.3</v>
      </c>
      <c r="C67" s="15"/>
      <c r="D67" s="15"/>
      <c r="E67" s="16">
        <v>14.8</v>
      </c>
      <c r="F67" s="16">
        <v>5.5</v>
      </c>
      <c r="G67" s="15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</row>
    <row r="68" spans="1:57" s="7" customFormat="1" ht="13.2" x14ac:dyDescent="0.25">
      <c r="A68" s="80" t="s">
        <v>55</v>
      </c>
      <c r="B68" s="16">
        <v>269.3</v>
      </c>
      <c r="C68" s="15"/>
      <c r="D68" s="15"/>
      <c r="E68" s="16">
        <v>14.8</v>
      </c>
      <c r="F68" s="16">
        <v>5.5</v>
      </c>
      <c r="G68" s="15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</row>
    <row r="69" spans="1:57" s="7" customFormat="1" ht="13.2" x14ac:dyDescent="0.25">
      <c r="A69" s="80" t="s">
        <v>56</v>
      </c>
      <c r="B69" s="14">
        <v>5708.73</v>
      </c>
      <c r="C69" s="15"/>
      <c r="D69" s="15"/>
      <c r="E69" s="14">
        <v>6287.15</v>
      </c>
      <c r="F69" s="16">
        <v>110.13</v>
      </c>
      <c r="G69" s="15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</row>
    <row r="70" spans="1:57" s="7" customFormat="1" ht="26.4" x14ac:dyDescent="0.25">
      <c r="A70" s="80" t="s">
        <v>57</v>
      </c>
      <c r="B70" s="14">
        <v>1156.24</v>
      </c>
      <c r="C70" s="15"/>
      <c r="D70" s="15"/>
      <c r="E70" s="16">
        <v>606.24</v>
      </c>
      <c r="F70" s="16">
        <v>52.43</v>
      </c>
      <c r="G70" s="15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64"/>
      <c r="AR70" s="64"/>
      <c r="AS70" s="64"/>
      <c r="AT70" s="64"/>
      <c r="AU70" s="64"/>
      <c r="AV70" s="64"/>
      <c r="AW70" s="64"/>
      <c r="AX70" s="64"/>
      <c r="AY70" s="64"/>
      <c r="AZ70" s="64"/>
      <c r="BA70" s="64"/>
      <c r="BB70" s="64"/>
      <c r="BC70" s="64"/>
      <c r="BD70" s="64"/>
      <c r="BE70" s="64"/>
    </row>
    <row r="71" spans="1:57" s="7" customFormat="1" ht="13.2" x14ac:dyDescent="0.25">
      <c r="A71" s="80" t="s">
        <v>58</v>
      </c>
      <c r="B71" s="16">
        <v>113.93</v>
      </c>
      <c r="C71" s="15"/>
      <c r="D71" s="15"/>
      <c r="E71" s="15"/>
      <c r="F71" s="15"/>
      <c r="G71" s="15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4"/>
      <c r="AS71" s="64"/>
      <c r="AT71" s="64"/>
      <c r="AU71" s="64"/>
      <c r="AV71" s="64"/>
      <c r="AW71" s="64"/>
      <c r="AX71" s="64"/>
      <c r="AY71" s="64"/>
      <c r="AZ71" s="64"/>
      <c r="BA71" s="64"/>
      <c r="BB71" s="64"/>
      <c r="BC71" s="64"/>
      <c r="BD71" s="64"/>
      <c r="BE71" s="64"/>
    </row>
    <row r="72" spans="1:57" s="7" customFormat="1" ht="13.2" x14ac:dyDescent="0.25">
      <c r="A72" s="80" t="s">
        <v>59</v>
      </c>
      <c r="B72" s="16">
        <v>40</v>
      </c>
      <c r="C72" s="15"/>
      <c r="D72" s="15"/>
      <c r="E72" s="16">
        <v>40</v>
      </c>
      <c r="F72" s="16">
        <v>100</v>
      </c>
      <c r="G72" s="15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  <c r="AN72" s="64"/>
      <c r="AO72" s="64"/>
      <c r="AP72" s="64"/>
      <c r="AQ72" s="64"/>
      <c r="AR72" s="64"/>
      <c r="AS72" s="64"/>
      <c r="AT72" s="64"/>
      <c r="AU72" s="64"/>
      <c r="AV72" s="64"/>
      <c r="AW72" s="64"/>
      <c r="AX72" s="64"/>
      <c r="AY72" s="64"/>
      <c r="AZ72" s="64"/>
      <c r="BA72" s="64"/>
      <c r="BB72" s="64"/>
      <c r="BC72" s="64"/>
      <c r="BD72" s="64"/>
      <c r="BE72" s="64"/>
    </row>
    <row r="73" spans="1:57" s="7" customFormat="1" ht="13.2" x14ac:dyDescent="0.25">
      <c r="A73" s="80" t="s">
        <v>60</v>
      </c>
      <c r="B73" s="14">
        <v>3996</v>
      </c>
      <c r="C73" s="15"/>
      <c r="D73" s="15"/>
      <c r="E73" s="14">
        <v>5034.79</v>
      </c>
      <c r="F73" s="16">
        <v>126</v>
      </c>
      <c r="G73" s="15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64"/>
      <c r="AR73" s="64"/>
      <c r="AS73" s="64"/>
      <c r="AT73" s="64"/>
      <c r="AU73" s="64"/>
      <c r="AV73" s="64"/>
      <c r="AW73" s="64"/>
      <c r="AX73" s="64"/>
      <c r="AY73" s="64"/>
      <c r="AZ73" s="64"/>
      <c r="BA73" s="64"/>
      <c r="BB73" s="64"/>
      <c r="BC73" s="64"/>
      <c r="BD73" s="64"/>
      <c r="BE73" s="64"/>
    </row>
    <row r="74" spans="1:57" s="7" customFormat="1" ht="13.2" x14ac:dyDescent="0.25">
      <c r="A74" s="80" t="s">
        <v>61</v>
      </c>
      <c r="B74" s="16">
        <v>402.56</v>
      </c>
      <c r="C74" s="15"/>
      <c r="D74" s="15"/>
      <c r="E74" s="16">
        <v>606.12</v>
      </c>
      <c r="F74" s="16">
        <v>150.57</v>
      </c>
      <c r="G74" s="15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64"/>
      <c r="AQ74" s="64"/>
      <c r="AR74" s="64"/>
      <c r="AS74" s="64"/>
      <c r="AT74" s="64"/>
      <c r="AU74" s="64"/>
      <c r="AV74" s="64"/>
      <c r="AW74" s="64"/>
      <c r="AX74" s="64"/>
      <c r="AY74" s="64"/>
      <c r="AZ74" s="64"/>
      <c r="BA74" s="64"/>
      <c r="BB74" s="64"/>
      <c r="BC74" s="64"/>
      <c r="BD74" s="64"/>
      <c r="BE74" s="64"/>
    </row>
    <row r="75" spans="1:57" s="7" customFormat="1" ht="13.2" x14ac:dyDescent="0.25">
      <c r="A75" s="149" t="s">
        <v>62</v>
      </c>
      <c r="B75" s="148">
        <v>140.88999999999999</v>
      </c>
      <c r="C75" s="148">
        <v>414.17</v>
      </c>
      <c r="D75" s="148">
        <v>414.17</v>
      </c>
      <c r="E75" s="148">
        <v>45.01</v>
      </c>
      <c r="F75" s="148">
        <v>31.95</v>
      </c>
      <c r="G75" s="148">
        <v>10.87</v>
      </c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4"/>
      <c r="AR75" s="64"/>
      <c r="AS75" s="64"/>
      <c r="AT75" s="64"/>
      <c r="AU75" s="64"/>
      <c r="AV75" s="64"/>
      <c r="AW75" s="64"/>
      <c r="AX75" s="64"/>
      <c r="AY75" s="64"/>
      <c r="AZ75" s="64"/>
      <c r="BA75" s="64"/>
      <c r="BB75" s="64"/>
      <c r="BC75" s="64"/>
      <c r="BD75" s="64"/>
      <c r="BE75" s="64"/>
    </row>
    <row r="76" spans="1:57" s="7" customFormat="1" ht="13.2" x14ac:dyDescent="0.25">
      <c r="A76" s="80" t="s">
        <v>63</v>
      </c>
      <c r="B76" s="16">
        <v>140.88999999999999</v>
      </c>
      <c r="C76" s="15"/>
      <c r="D76" s="15"/>
      <c r="E76" s="16">
        <v>45.01</v>
      </c>
      <c r="F76" s="16">
        <v>31.95</v>
      </c>
      <c r="G76" s="15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64"/>
      <c r="AR76" s="64"/>
      <c r="AS76" s="64"/>
      <c r="AT76" s="64"/>
      <c r="AU76" s="64"/>
      <c r="AV76" s="64"/>
      <c r="AW76" s="64"/>
      <c r="AX76" s="64"/>
      <c r="AY76" s="64"/>
      <c r="AZ76" s="64"/>
      <c r="BA76" s="64"/>
      <c r="BB76" s="64"/>
      <c r="BC76" s="64"/>
      <c r="BD76" s="64"/>
      <c r="BE76" s="64"/>
    </row>
    <row r="77" spans="1:57" s="7" customFormat="1" ht="13.2" x14ac:dyDescent="0.25">
      <c r="A77" s="80" t="s">
        <v>64</v>
      </c>
      <c r="B77" s="16">
        <v>128.04</v>
      </c>
      <c r="C77" s="15"/>
      <c r="D77" s="15"/>
      <c r="E77" s="16">
        <v>37.39</v>
      </c>
      <c r="F77" s="16">
        <v>29.2</v>
      </c>
      <c r="G77" s="15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64"/>
      <c r="AS77" s="64"/>
      <c r="AT77" s="64"/>
      <c r="AU77" s="64"/>
      <c r="AV77" s="64"/>
      <c r="AW77" s="64"/>
      <c r="AX77" s="64"/>
      <c r="AY77" s="64"/>
      <c r="AZ77" s="64"/>
      <c r="BA77" s="64"/>
      <c r="BB77" s="64"/>
      <c r="BC77" s="64"/>
      <c r="BD77" s="64"/>
      <c r="BE77" s="64"/>
    </row>
    <row r="78" spans="1:57" s="7" customFormat="1" ht="13.2" x14ac:dyDescent="0.25">
      <c r="A78" s="80" t="s">
        <v>65</v>
      </c>
      <c r="B78" s="16">
        <v>12.85</v>
      </c>
      <c r="C78" s="15"/>
      <c r="D78" s="15"/>
      <c r="E78" s="16">
        <v>7.62</v>
      </c>
      <c r="F78" s="16">
        <v>59.3</v>
      </c>
      <c r="G78" s="15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64"/>
      <c r="AR78" s="64"/>
      <c r="AS78" s="64"/>
      <c r="AT78" s="64"/>
      <c r="AU78" s="64"/>
      <c r="AV78" s="64"/>
      <c r="AW78" s="64"/>
      <c r="AX78" s="64"/>
      <c r="AY78" s="64"/>
      <c r="AZ78" s="64"/>
      <c r="BA78" s="64"/>
      <c r="BB78" s="64"/>
      <c r="BC78" s="64"/>
      <c r="BD78" s="64"/>
      <c r="BE78" s="64"/>
    </row>
    <row r="79" spans="1:57" s="7" customFormat="1" ht="26.4" x14ac:dyDescent="0.25">
      <c r="A79" s="149" t="s">
        <v>66</v>
      </c>
      <c r="B79" s="151"/>
      <c r="C79" s="148">
        <v>329.09</v>
      </c>
      <c r="D79" s="148">
        <v>329.09</v>
      </c>
      <c r="E79" s="148">
        <v>598.04999999999995</v>
      </c>
      <c r="F79" s="151"/>
      <c r="G79" s="148">
        <v>181.73</v>
      </c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64"/>
      <c r="AQ79" s="64"/>
      <c r="AR79" s="64"/>
      <c r="AS79" s="64"/>
      <c r="AT79" s="64"/>
      <c r="AU79" s="64"/>
      <c r="AV79" s="64"/>
      <c r="AW79" s="64"/>
      <c r="AX79" s="64"/>
      <c r="AY79" s="64"/>
      <c r="AZ79" s="64"/>
      <c r="BA79" s="64"/>
      <c r="BB79" s="64"/>
      <c r="BC79" s="64"/>
      <c r="BD79" s="64"/>
      <c r="BE79" s="64"/>
    </row>
    <row r="80" spans="1:57" s="7" customFormat="1" ht="13.2" x14ac:dyDescent="0.25">
      <c r="A80" s="80" t="s">
        <v>67</v>
      </c>
      <c r="B80" s="15"/>
      <c r="C80" s="15"/>
      <c r="D80" s="15"/>
      <c r="E80" s="16">
        <v>598.04999999999995</v>
      </c>
      <c r="F80" s="15"/>
      <c r="G80" s="15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  <c r="AQ80" s="64"/>
      <c r="AR80" s="64"/>
      <c r="AS80" s="64"/>
      <c r="AT80" s="64"/>
      <c r="AU80" s="64"/>
      <c r="AV80" s="64"/>
      <c r="AW80" s="64"/>
      <c r="AX80" s="64"/>
      <c r="AY80" s="64"/>
      <c r="AZ80" s="64"/>
      <c r="BA80" s="64"/>
      <c r="BB80" s="64"/>
      <c r="BC80" s="64"/>
      <c r="BD80" s="64"/>
      <c r="BE80" s="64"/>
    </row>
    <row r="81" spans="1:57" s="7" customFormat="1" ht="13.2" x14ac:dyDescent="0.25">
      <c r="A81" s="80" t="s">
        <v>68</v>
      </c>
      <c r="B81" s="15"/>
      <c r="C81" s="15"/>
      <c r="D81" s="15"/>
      <c r="E81" s="16">
        <v>598.04999999999995</v>
      </c>
      <c r="F81" s="15"/>
      <c r="G81" s="15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64"/>
      <c r="AS81" s="64"/>
      <c r="AT81" s="64"/>
      <c r="AU81" s="64"/>
      <c r="AV81" s="64"/>
      <c r="AW81" s="64"/>
      <c r="AX81" s="64"/>
      <c r="AY81" s="64"/>
      <c r="AZ81" s="64"/>
      <c r="BA81" s="64"/>
      <c r="BB81" s="64"/>
      <c r="BC81" s="64"/>
      <c r="BD81" s="64"/>
      <c r="BE81" s="64"/>
    </row>
    <row r="82" spans="1:57" s="7" customFormat="1" ht="26.4" x14ac:dyDescent="0.25">
      <c r="A82" s="149" t="s">
        <v>69</v>
      </c>
      <c r="B82" s="150">
        <v>2452.5</v>
      </c>
      <c r="C82" s="150">
        <v>2452.5</v>
      </c>
      <c r="D82" s="150">
        <v>2452.5</v>
      </c>
      <c r="E82" s="150">
        <v>2925</v>
      </c>
      <c r="F82" s="148">
        <v>119.27</v>
      </c>
      <c r="G82" s="148">
        <v>119.27</v>
      </c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64"/>
      <c r="AS82" s="64"/>
      <c r="AT82" s="64"/>
      <c r="AU82" s="64"/>
      <c r="AV82" s="64"/>
      <c r="AW82" s="64"/>
      <c r="AX82" s="64"/>
      <c r="AY82" s="64"/>
      <c r="AZ82" s="64"/>
      <c r="BA82" s="64"/>
      <c r="BB82" s="64"/>
      <c r="BC82" s="64"/>
      <c r="BD82" s="64"/>
      <c r="BE82" s="64"/>
    </row>
    <row r="83" spans="1:57" s="7" customFormat="1" ht="13.2" x14ac:dyDescent="0.25">
      <c r="A83" s="80" t="s">
        <v>70</v>
      </c>
      <c r="B83" s="14">
        <v>2452.5</v>
      </c>
      <c r="C83" s="15"/>
      <c r="D83" s="15"/>
      <c r="E83" s="14">
        <v>2925</v>
      </c>
      <c r="F83" s="16">
        <v>119.27</v>
      </c>
      <c r="G83" s="15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  <c r="AQ83" s="64"/>
      <c r="AR83" s="64"/>
      <c r="AS83" s="64"/>
      <c r="AT83" s="64"/>
      <c r="AU83" s="64"/>
      <c r="AV83" s="64"/>
      <c r="AW83" s="64"/>
      <c r="AX83" s="64"/>
      <c r="AY83" s="64"/>
      <c r="AZ83" s="64"/>
      <c r="BA83" s="64"/>
      <c r="BB83" s="64"/>
      <c r="BC83" s="64"/>
      <c r="BD83" s="64"/>
      <c r="BE83" s="64"/>
    </row>
    <row r="84" spans="1:57" s="7" customFormat="1" ht="13.2" x14ac:dyDescent="0.25">
      <c r="A84" s="80" t="s">
        <v>71</v>
      </c>
      <c r="B84" s="14">
        <v>2452.5</v>
      </c>
      <c r="C84" s="15"/>
      <c r="D84" s="15"/>
      <c r="E84" s="14">
        <v>2925</v>
      </c>
      <c r="F84" s="16">
        <v>119.27</v>
      </c>
      <c r="G84" s="15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  <c r="AQ84" s="64"/>
      <c r="AR84" s="64"/>
      <c r="AS84" s="64"/>
      <c r="AT84" s="64"/>
      <c r="AU84" s="64"/>
      <c r="AV84" s="64"/>
      <c r="AW84" s="64"/>
      <c r="AX84" s="64"/>
      <c r="AY84" s="64"/>
      <c r="AZ84" s="64"/>
      <c r="BA84" s="64"/>
      <c r="BB84" s="64"/>
      <c r="BC84" s="64"/>
      <c r="BD84" s="64"/>
      <c r="BE84" s="64"/>
    </row>
    <row r="85" spans="1:57" s="7" customFormat="1" ht="15.6" x14ac:dyDescent="0.3">
      <c r="A85" s="103" t="s">
        <v>72</v>
      </c>
      <c r="B85" s="104">
        <v>1708.29</v>
      </c>
      <c r="C85" s="104">
        <v>20348</v>
      </c>
      <c r="D85" s="104">
        <v>20348</v>
      </c>
      <c r="E85" s="104">
        <v>4668.6099999999997</v>
      </c>
      <c r="F85" s="105">
        <v>273.29000000000002</v>
      </c>
      <c r="G85" s="105">
        <v>22.94</v>
      </c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4"/>
      <c r="AO85" s="64"/>
      <c r="AP85" s="64"/>
      <c r="AQ85" s="64"/>
      <c r="AR85" s="64"/>
      <c r="AS85" s="64"/>
      <c r="AT85" s="64"/>
      <c r="AU85" s="64"/>
      <c r="AV85" s="64"/>
      <c r="AW85" s="64"/>
      <c r="AX85" s="64"/>
      <c r="AY85" s="64"/>
      <c r="AZ85" s="64"/>
      <c r="BA85" s="64"/>
      <c r="BB85" s="64"/>
      <c r="BC85" s="64"/>
      <c r="BD85" s="64"/>
      <c r="BE85" s="64"/>
    </row>
    <row r="86" spans="1:57" s="7" customFormat="1" ht="13.2" x14ac:dyDescent="0.25">
      <c r="A86" s="149" t="s">
        <v>73</v>
      </c>
      <c r="B86" s="150">
        <v>1708.29</v>
      </c>
      <c r="C86" s="150">
        <v>20348</v>
      </c>
      <c r="D86" s="150">
        <v>20348</v>
      </c>
      <c r="E86" s="150">
        <v>4668.6099999999997</v>
      </c>
      <c r="F86" s="148">
        <v>273.29000000000002</v>
      </c>
      <c r="G86" s="148">
        <v>22.94</v>
      </c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4"/>
      <c r="AP86" s="64"/>
      <c r="AQ86" s="64"/>
      <c r="AR86" s="64"/>
      <c r="AS86" s="64"/>
      <c r="AT86" s="64"/>
      <c r="AU86" s="64"/>
      <c r="AV86" s="64"/>
      <c r="AW86" s="64"/>
      <c r="AX86" s="64"/>
      <c r="AY86" s="64"/>
      <c r="AZ86" s="64"/>
      <c r="BA86" s="64"/>
      <c r="BB86" s="64"/>
      <c r="BC86" s="64"/>
      <c r="BD86" s="64"/>
      <c r="BE86" s="64"/>
    </row>
    <row r="87" spans="1:57" s="7" customFormat="1" ht="13.2" x14ac:dyDescent="0.25">
      <c r="A87" s="80" t="s">
        <v>74</v>
      </c>
      <c r="B87" s="14">
        <v>1708.29</v>
      </c>
      <c r="C87" s="15"/>
      <c r="D87" s="15"/>
      <c r="E87" s="14">
        <v>4553.1899999999996</v>
      </c>
      <c r="F87" s="16">
        <v>266.52999999999997</v>
      </c>
      <c r="G87" s="15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64"/>
      <c r="AP87" s="64"/>
      <c r="AQ87" s="64"/>
      <c r="AR87" s="64"/>
      <c r="AS87" s="64"/>
      <c r="AT87" s="64"/>
      <c r="AU87" s="64"/>
      <c r="AV87" s="64"/>
      <c r="AW87" s="64"/>
      <c r="AX87" s="64"/>
      <c r="AY87" s="64"/>
      <c r="AZ87" s="64"/>
      <c r="BA87" s="64"/>
      <c r="BB87" s="64"/>
      <c r="BC87" s="64"/>
      <c r="BD87" s="64"/>
      <c r="BE87" s="64"/>
    </row>
    <row r="88" spans="1:57" s="7" customFormat="1" ht="13.2" x14ac:dyDescent="0.25">
      <c r="A88" s="80" t="s">
        <v>75</v>
      </c>
      <c r="B88" s="14">
        <v>1605</v>
      </c>
      <c r="C88" s="15"/>
      <c r="D88" s="15"/>
      <c r="E88" s="14">
        <v>3742.89</v>
      </c>
      <c r="F88" s="16">
        <v>233.2</v>
      </c>
      <c r="G88" s="15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  <c r="AO88" s="64"/>
      <c r="AP88" s="64"/>
      <c r="AQ88" s="64"/>
      <c r="AR88" s="64"/>
      <c r="AS88" s="64"/>
      <c r="AT88" s="64"/>
      <c r="AU88" s="64"/>
      <c r="AV88" s="64"/>
      <c r="AW88" s="64"/>
      <c r="AX88" s="64"/>
      <c r="AY88" s="64"/>
      <c r="AZ88" s="64"/>
      <c r="BA88" s="64"/>
      <c r="BB88" s="64"/>
      <c r="BC88" s="64"/>
      <c r="BD88" s="64"/>
      <c r="BE88" s="64"/>
    </row>
    <row r="89" spans="1:57" s="7" customFormat="1" ht="13.2" x14ac:dyDescent="0.25">
      <c r="A89" s="80" t="s">
        <v>76</v>
      </c>
      <c r="B89" s="16">
        <v>103.29</v>
      </c>
      <c r="C89" s="15"/>
      <c r="D89" s="15"/>
      <c r="E89" s="16">
        <v>810.3</v>
      </c>
      <c r="F89" s="16">
        <v>784.49</v>
      </c>
      <c r="G89" s="15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</row>
    <row r="90" spans="1:57" s="7" customFormat="1" ht="13.2" x14ac:dyDescent="0.25">
      <c r="A90" s="80" t="s">
        <v>77</v>
      </c>
      <c r="B90" s="15"/>
      <c r="C90" s="15"/>
      <c r="D90" s="15"/>
      <c r="E90" s="16">
        <v>115.42</v>
      </c>
      <c r="F90" s="15"/>
      <c r="G90" s="15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64"/>
      <c r="AO90" s="64"/>
      <c r="AP90" s="64"/>
      <c r="AQ90" s="64"/>
      <c r="AR90" s="64"/>
      <c r="AS90" s="64"/>
      <c r="AT90" s="64"/>
      <c r="AU90" s="64"/>
      <c r="AV90" s="64"/>
      <c r="AW90" s="64"/>
      <c r="AX90" s="64"/>
      <c r="AY90" s="64"/>
      <c r="AZ90" s="64"/>
      <c r="BA90" s="64"/>
      <c r="BB90" s="64"/>
      <c r="BC90" s="64"/>
      <c r="BD90" s="64"/>
      <c r="BE90" s="64"/>
    </row>
    <row r="91" spans="1:57" s="7" customFormat="1" ht="13.2" x14ac:dyDescent="0.25">
      <c r="A91" s="80" t="s">
        <v>78</v>
      </c>
      <c r="B91" s="15"/>
      <c r="C91" s="15"/>
      <c r="D91" s="15"/>
      <c r="E91" s="16">
        <v>115.42</v>
      </c>
      <c r="F91" s="15"/>
      <c r="G91" s="15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64"/>
      <c r="AP91" s="64"/>
      <c r="AQ91" s="64"/>
      <c r="AR91" s="64"/>
      <c r="AS91" s="64"/>
      <c r="AT91" s="64"/>
      <c r="AU91" s="64"/>
      <c r="AV91" s="64"/>
      <c r="AW91" s="64"/>
      <c r="AX91" s="64"/>
      <c r="AY91" s="64"/>
      <c r="AZ91" s="64"/>
      <c r="BA91" s="64"/>
      <c r="BB91" s="64"/>
      <c r="BC91" s="64"/>
      <c r="BD91" s="64"/>
      <c r="BE91" s="64"/>
    </row>
    <row r="92" spans="1:57" s="4" customFormat="1" ht="13.2" x14ac:dyDescent="0.25">
      <c r="A92" s="66" t="s">
        <v>79</v>
      </c>
      <c r="B92" s="10">
        <v>2015313.05</v>
      </c>
      <c r="C92" s="10">
        <v>3419287.9</v>
      </c>
      <c r="D92" s="10">
        <v>3419287.9</v>
      </c>
      <c r="E92" s="10">
        <v>1924603.92</v>
      </c>
      <c r="F92" s="11">
        <v>95.5</v>
      </c>
      <c r="G92" s="11">
        <v>56.29</v>
      </c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/>
      <c r="AK92" s="64"/>
      <c r="AL92" s="64"/>
      <c r="AM92" s="64"/>
      <c r="AN92" s="64"/>
      <c r="AO92" s="64"/>
      <c r="AP92" s="64"/>
      <c r="AQ92" s="64"/>
      <c r="AR92" s="64"/>
      <c r="AS92" s="64"/>
      <c r="AT92" s="64"/>
      <c r="AU92" s="64"/>
      <c r="AV92" s="64"/>
      <c r="AW92" s="64"/>
      <c r="AX92" s="64"/>
      <c r="AY92" s="64"/>
      <c r="AZ92" s="64"/>
      <c r="BA92" s="64"/>
      <c r="BB92" s="64"/>
      <c r="BC92" s="64"/>
      <c r="BD92" s="64"/>
      <c r="BE92" s="64"/>
    </row>
  </sheetData>
  <mergeCells count="4">
    <mergeCell ref="A2:F2"/>
    <mergeCell ref="A3:F3"/>
    <mergeCell ref="A5:F5"/>
    <mergeCell ref="A32:F32"/>
  </mergeCells>
  <pageMargins left="0.74803149606299213" right="0.74803149606299213" top="0.98425196850393704" bottom="0.98425196850393704" header="0.51181102362204722" footer="0.51181102362204722"/>
  <pageSetup paperSize="9" scale="77" orientation="landscape" verticalDpi="0" r:id="rId1"/>
  <rowBreaks count="1" manualBreakCount="1">
    <brk id="31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F48"/>
  <sheetViews>
    <sheetView zoomScaleNormal="100" workbookViewId="0">
      <selection activeCell="A28" sqref="A28"/>
    </sheetView>
  </sheetViews>
  <sheetFormatPr defaultRowHeight="9" x14ac:dyDescent="0.15"/>
  <cols>
    <col min="1" max="1" width="42.21875" style="1" customWidth="1"/>
    <col min="2" max="2" width="15.5546875" style="1" customWidth="1"/>
    <col min="3" max="3" width="16.109375" style="1" customWidth="1"/>
    <col min="4" max="4" width="15.21875" style="1" customWidth="1"/>
    <col min="5" max="5" width="15.33203125" style="1" customWidth="1"/>
    <col min="6" max="6" width="9.88671875" style="1" customWidth="1"/>
    <col min="7" max="7" width="8.33203125" style="1" customWidth="1"/>
    <col min="8" max="8" width="0.33203125" style="63" customWidth="1"/>
    <col min="9" max="9" width="8.88671875" style="63" hidden="1" customWidth="1"/>
    <col min="10" max="42" width="8.88671875" style="63"/>
    <col min="43" max="16384" width="8.88671875" style="1"/>
  </cols>
  <sheetData>
    <row r="3" spans="1:58" s="26" customFormat="1" ht="15.6" x14ac:dyDescent="0.2">
      <c r="A3" s="208" t="s">
        <v>160</v>
      </c>
      <c r="B3" s="208"/>
      <c r="C3" s="208"/>
      <c r="D3" s="208"/>
      <c r="E3" s="208"/>
      <c r="F3" s="208"/>
      <c r="G3" s="208"/>
      <c r="H3" s="208"/>
      <c r="I3" s="208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</row>
    <row r="4" spans="1:58" s="26" customFormat="1" ht="15.6" x14ac:dyDescent="0.2">
      <c r="A4" s="208" t="s">
        <v>161</v>
      </c>
      <c r="B4" s="208"/>
      <c r="C4" s="208"/>
      <c r="D4" s="208"/>
      <c r="E4" s="208"/>
      <c r="F4" s="208"/>
      <c r="G4" s="208"/>
      <c r="H4" s="208"/>
      <c r="I4" s="208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</row>
    <row r="5" spans="1:58" s="26" customFormat="1" ht="11.4" x14ac:dyDescent="0.2"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</row>
    <row r="6" spans="1:58" s="26" customFormat="1" ht="39.75" customHeight="1" thickBot="1" x14ac:dyDescent="0.25">
      <c r="A6" s="208" t="s">
        <v>162</v>
      </c>
      <c r="B6" s="208"/>
      <c r="C6" s="208"/>
      <c r="D6" s="208"/>
      <c r="E6" s="208"/>
      <c r="F6" s="208"/>
      <c r="G6" s="208"/>
      <c r="H6" s="208"/>
      <c r="I6" s="208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</row>
    <row r="7" spans="1:58" s="2" customFormat="1" ht="39.6" customHeight="1" thickBot="1" x14ac:dyDescent="0.2">
      <c r="A7" s="65" t="s">
        <v>0</v>
      </c>
      <c r="B7" s="3" t="s">
        <v>158</v>
      </c>
      <c r="C7" s="3" t="s">
        <v>156</v>
      </c>
      <c r="D7" s="3" t="s">
        <v>157</v>
      </c>
      <c r="E7" s="3" t="s">
        <v>159</v>
      </c>
      <c r="F7" s="3" t="s">
        <v>1</v>
      </c>
      <c r="G7" s="3" t="s">
        <v>2</v>
      </c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</row>
    <row r="8" spans="1:58" s="4" customFormat="1" ht="13.2" x14ac:dyDescent="0.25">
      <c r="A8" s="66" t="s">
        <v>3</v>
      </c>
      <c r="B8" s="6"/>
      <c r="C8" s="6"/>
      <c r="D8" s="6"/>
      <c r="E8" s="6"/>
      <c r="F8" s="6"/>
      <c r="G8" s="158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</row>
    <row r="9" spans="1:58" s="7" customFormat="1" ht="13.2" x14ac:dyDescent="0.25">
      <c r="A9" s="69" t="s">
        <v>80</v>
      </c>
      <c r="B9" s="14">
        <v>2311.84</v>
      </c>
      <c r="C9" s="14">
        <v>8987.86</v>
      </c>
      <c r="D9" s="14">
        <v>8987.86</v>
      </c>
      <c r="E9" s="15"/>
      <c r="F9" s="15"/>
      <c r="G9" s="15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</row>
    <row r="10" spans="1:58" s="7" customFormat="1" ht="13.2" x14ac:dyDescent="0.25">
      <c r="A10" s="69" t="s">
        <v>81</v>
      </c>
      <c r="B10" s="14">
        <v>2311.84</v>
      </c>
      <c r="C10" s="14">
        <v>8987.86</v>
      </c>
      <c r="D10" s="14">
        <v>8987.86</v>
      </c>
      <c r="E10" s="15"/>
      <c r="F10" s="15"/>
      <c r="G10" s="15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</row>
    <row r="11" spans="1:58" s="7" customFormat="1" ht="13.2" x14ac:dyDescent="0.25">
      <c r="A11" s="69" t="s">
        <v>82</v>
      </c>
      <c r="B11" s="14">
        <v>13024.14</v>
      </c>
      <c r="C11" s="14">
        <v>23012</v>
      </c>
      <c r="D11" s="14">
        <v>23012</v>
      </c>
      <c r="E11" s="14">
        <v>14359.97</v>
      </c>
      <c r="F11" s="16">
        <v>110.26</v>
      </c>
      <c r="G11" s="16">
        <v>62.4</v>
      </c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</row>
    <row r="12" spans="1:58" s="7" customFormat="1" ht="26.4" x14ac:dyDescent="0.25">
      <c r="A12" s="69" t="s">
        <v>83</v>
      </c>
      <c r="B12" s="14">
        <v>13024.14</v>
      </c>
      <c r="C12" s="14">
        <v>23012</v>
      </c>
      <c r="D12" s="14">
        <v>23012</v>
      </c>
      <c r="E12" s="14">
        <v>14359.97</v>
      </c>
      <c r="F12" s="16">
        <v>110.26</v>
      </c>
      <c r="G12" s="16">
        <v>62.4</v>
      </c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</row>
    <row r="13" spans="1:58" s="7" customFormat="1" ht="13.2" x14ac:dyDescent="0.25">
      <c r="A13" s="69" t="s">
        <v>84</v>
      </c>
      <c r="B13" s="14">
        <v>107331.55</v>
      </c>
      <c r="C13" s="14">
        <v>246650</v>
      </c>
      <c r="D13" s="14">
        <v>246650</v>
      </c>
      <c r="E13" s="14">
        <v>102750.58</v>
      </c>
      <c r="F13" s="16">
        <v>95.73</v>
      </c>
      <c r="G13" s="16">
        <v>41.66</v>
      </c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</row>
    <row r="14" spans="1:58" s="7" customFormat="1" ht="26.4" x14ac:dyDescent="0.25">
      <c r="A14" s="69" t="s">
        <v>85</v>
      </c>
      <c r="B14" s="14">
        <v>1940</v>
      </c>
      <c r="C14" s="14">
        <v>47550</v>
      </c>
      <c r="D14" s="14">
        <v>47550</v>
      </c>
      <c r="E14" s="14">
        <v>2940</v>
      </c>
      <c r="F14" s="16">
        <v>151.55000000000001</v>
      </c>
      <c r="G14" s="16">
        <v>6.18</v>
      </c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</row>
    <row r="15" spans="1:58" s="7" customFormat="1" ht="13.2" x14ac:dyDescent="0.25">
      <c r="A15" s="69" t="s">
        <v>86</v>
      </c>
      <c r="B15" s="14">
        <v>105391.55</v>
      </c>
      <c r="C15" s="14">
        <v>199100</v>
      </c>
      <c r="D15" s="14">
        <v>199100</v>
      </c>
      <c r="E15" s="14">
        <v>99810.58</v>
      </c>
      <c r="F15" s="16">
        <v>94.7</v>
      </c>
      <c r="G15" s="16">
        <v>50.13</v>
      </c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</row>
    <row r="16" spans="1:58" s="7" customFormat="1" ht="13.2" x14ac:dyDescent="0.25">
      <c r="A16" s="69" t="s">
        <v>87</v>
      </c>
      <c r="B16" s="14">
        <v>1616774.45</v>
      </c>
      <c r="C16" s="14">
        <v>3134165.89</v>
      </c>
      <c r="D16" s="14">
        <v>3134165.89</v>
      </c>
      <c r="E16" s="14">
        <v>1785517.89</v>
      </c>
      <c r="F16" s="16">
        <v>110.44</v>
      </c>
      <c r="G16" s="16">
        <v>56.97</v>
      </c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</row>
    <row r="17" spans="1:47" s="7" customFormat="1" ht="13.2" x14ac:dyDescent="0.25">
      <c r="A17" s="69" t="s">
        <v>88</v>
      </c>
      <c r="B17" s="15"/>
      <c r="C17" s="14">
        <v>3131621.96</v>
      </c>
      <c r="D17" s="14">
        <v>3131621.96</v>
      </c>
      <c r="E17" s="14">
        <v>1785517.89</v>
      </c>
      <c r="F17" s="15"/>
      <c r="G17" s="16">
        <v>57.02</v>
      </c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</row>
    <row r="18" spans="1:47" s="7" customFormat="1" ht="13.2" x14ac:dyDescent="0.25">
      <c r="A18" s="69" t="s">
        <v>89</v>
      </c>
      <c r="B18" s="15"/>
      <c r="C18" s="14">
        <v>2543.9299999999998</v>
      </c>
      <c r="D18" s="14">
        <v>2543.9299999999998</v>
      </c>
      <c r="E18" s="15"/>
      <c r="F18" s="15"/>
      <c r="G18" s="15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</row>
    <row r="19" spans="1:47" s="7" customFormat="1" ht="13.2" x14ac:dyDescent="0.25">
      <c r="A19" s="69" t="s">
        <v>90</v>
      </c>
      <c r="B19" s="14">
        <v>1139.33</v>
      </c>
      <c r="C19" s="15"/>
      <c r="D19" s="15"/>
      <c r="E19" s="15"/>
      <c r="F19" s="15"/>
      <c r="G19" s="15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</row>
    <row r="20" spans="1:47" s="7" customFormat="1" ht="13.2" x14ac:dyDescent="0.25">
      <c r="A20" s="69" t="s">
        <v>91</v>
      </c>
      <c r="B20" s="14">
        <v>1611764.52</v>
      </c>
      <c r="C20" s="15"/>
      <c r="D20" s="15"/>
      <c r="E20" s="15"/>
      <c r="F20" s="15"/>
      <c r="G20" s="15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</row>
    <row r="21" spans="1:47" s="7" customFormat="1" ht="13.2" x14ac:dyDescent="0.25">
      <c r="A21" s="69" t="s">
        <v>92</v>
      </c>
      <c r="B21" s="14">
        <v>3870.6</v>
      </c>
      <c r="C21" s="15"/>
      <c r="D21" s="15"/>
      <c r="E21" s="15"/>
      <c r="F21" s="15"/>
      <c r="G21" s="15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</row>
    <row r="22" spans="1:47" s="7" customFormat="1" ht="13.2" x14ac:dyDescent="0.25">
      <c r="A22" s="69" t="s">
        <v>93</v>
      </c>
      <c r="B22" s="16">
        <v>848</v>
      </c>
      <c r="C22" s="14">
        <v>1672.15</v>
      </c>
      <c r="D22" s="14">
        <v>1672.15</v>
      </c>
      <c r="E22" s="16">
        <v>905</v>
      </c>
      <c r="F22" s="16">
        <v>106.72</v>
      </c>
      <c r="G22" s="16">
        <v>54.12</v>
      </c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</row>
    <row r="23" spans="1:47" s="7" customFormat="1" ht="13.2" x14ac:dyDescent="0.25">
      <c r="A23" s="69" t="s">
        <v>94</v>
      </c>
      <c r="B23" s="16">
        <v>848</v>
      </c>
      <c r="C23" s="14">
        <v>1672.15</v>
      </c>
      <c r="D23" s="14">
        <v>1672.15</v>
      </c>
      <c r="E23" s="16">
        <v>905</v>
      </c>
      <c r="F23" s="16">
        <v>106.72</v>
      </c>
      <c r="G23" s="16">
        <v>54.12</v>
      </c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</row>
    <row r="24" spans="1:47" s="4" customFormat="1" ht="13.2" x14ac:dyDescent="0.25">
      <c r="A24" s="66" t="s">
        <v>22</v>
      </c>
      <c r="B24" s="10">
        <v>1740289.98</v>
      </c>
      <c r="C24" s="10">
        <v>3414487.9</v>
      </c>
      <c r="D24" s="10">
        <v>3414487.9</v>
      </c>
      <c r="E24" s="10">
        <v>1903533.44</v>
      </c>
      <c r="F24" s="11">
        <v>109.38</v>
      </c>
      <c r="G24" s="11">
        <v>55.75</v>
      </c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</row>
    <row r="25" spans="1:47" s="4" customFormat="1" ht="13.2" x14ac:dyDescent="0.25">
      <c r="A25" s="140"/>
      <c r="B25" s="141"/>
      <c r="C25" s="141"/>
      <c r="D25" s="141"/>
      <c r="E25" s="141"/>
      <c r="F25" s="142"/>
      <c r="G25" s="152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</row>
    <row r="26" spans="1:47" s="4" customFormat="1" ht="13.2" x14ac:dyDescent="0.25">
      <c r="A26" s="144"/>
      <c r="B26" s="145"/>
      <c r="C26" s="145"/>
      <c r="D26" s="145"/>
      <c r="E26" s="145"/>
      <c r="F26" s="146"/>
      <c r="G26" s="153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</row>
    <row r="27" spans="1:47" s="111" customFormat="1" ht="15.6" x14ac:dyDescent="0.2">
      <c r="A27" s="210" t="s">
        <v>191</v>
      </c>
      <c r="B27" s="211"/>
      <c r="C27" s="211"/>
      <c r="D27" s="211"/>
      <c r="E27" s="211"/>
      <c r="F27" s="211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</row>
    <row r="28" spans="1:47" s="4" customFormat="1" ht="13.8" thickBot="1" x14ac:dyDescent="0.3">
      <c r="A28" s="154"/>
      <c r="B28" s="155"/>
      <c r="C28" s="155"/>
      <c r="D28" s="155"/>
      <c r="E28" s="155"/>
      <c r="F28" s="156"/>
      <c r="G28" s="157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</row>
    <row r="29" spans="1:47" s="4" customFormat="1" ht="43.8" customHeight="1" thickBot="1" x14ac:dyDescent="0.2">
      <c r="A29" s="65" t="s">
        <v>0</v>
      </c>
      <c r="B29" s="3" t="s">
        <v>158</v>
      </c>
      <c r="C29" s="3" t="s">
        <v>156</v>
      </c>
      <c r="D29" s="3" t="s">
        <v>157</v>
      </c>
      <c r="E29" s="3" t="s">
        <v>159</v>
      </c>
      <c r="F29" s="3" t="s">
        <v>1</v>
      </c>
      <c r="G29" s="3" t="s">
        <v>2</v>
      </c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</row>
    <row r="30" spans="1:47" s="7" customFormat="1" ht="13.2" x14ac:dyDescent="0.25">
      <c r="A30" s="66" t="s">
        <v>3</v>
      </c>
      <c r="B30" s="6"/>
      <c r="C30" s="6"/>
      <c r="D30" s="6"/>
      <c r="E30" s="6"/>
      <c r="F30" s="6"/>
      <c r="G30" s="158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</row>
    <row r="31" spans="1:47" s="7" customFormat="1" ht="13.2" x14ac:dyDescent="0.25">
      <c r="A31" s="69" t="s">
        <v>80</v>
      </c>
      <c r="B31" s="14">
        <v>5190.08</v>
      </c>
      <c r="C31" s="14">
        <v>8987.86</v>
      </c>
      <c r="D31" s="14">
        <v>8987.86</v>
      </c>
      <c r="E31" s="16">
        <v>773.24</v>
      </c>
      <c r="F31" s="16">
        <v>14.9</v>
      </c>
      <c r="G31" s="16">
        <v>8.6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</row>
    <row r="32" spans="1:47" s="7" customFormat="1" ht="13.2" x14ac:dyDescent="0.25">
      <c r="A32" s="69" t="s">
        <v>81</v>
      </c>
      <c r="B32" s="14">
        <v>5190.08</v>
      </c>
      <c r="C32" s="14">
        <v>8987.86</v>
      </c>
      <c r="D32" s="14">
        <v>8987.86</v>
      </c>
      <c r="E32" s="16">
        <v>773.24</v>
      </c>
      <c r="F32" s="16">
        <v>14.9</v>
      </c>
      <c r="G32" s="16">
        <v>8.6</v>
      </c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</row>
    <row r="33" spans="1:42" s="7" customFormat="1" ht="13.2" x14ac:dyDescent="0.25">
      <c r="A33" s="69" t="s">
        <v>82</v>
      </c>
      <c r="B33" s="14">
        <v>8784.31</v>
      </c>
      <c r="C33" s="14">
        <v>23212</v>
      </c>
      <c r="D33" s="14">
        <v>23212</v>
      </c>
      <c r="E33" s="14">
        <v>13604.95</v>
      </c>
      <c r="F33" s="16">
        <v>154.88</v>
      </c>
      <c r="G33" s="16">
        <v>58.61</v>
      </c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</row>
    <row r="34" spans="1:42" s="7" customFormat="1" ht="26.4" x14ac:dyDescent="0.25">
      <c r="A34" s="69" t="s">
        <v>83</v>
      </c>
      <c r="B34" s="14">
        <v>7924.95</v>
      </c>
      <c r="C34" s="14">
        <v>23012</v>
      </c>
      <c r="D34" s="14">
        <v>23012</v>
      </c>
      <c r="E34" s="14">
        <v>9175.76</v>
      </c>
      <c r="F34" s="16">
        <v>115.78</v>
      </c>
      <c r="G34" s="16">
        <v>39.869999999999997</v>
      </c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</row>
    <row r="35" spans="1:42" s="7" customFormat="1" ht="26.4" x14ac:dyDescent="0.25">
      <c r="A35" s="69" t="s">
        <v>95</v>
      </c>
      <c r="B35" s="16">
        <v>859.36</v>
      </c>
      <c r="C35" s="16">
        <v>200</v>
      </c>
      <c r="D35" s="16">
        <v>200</v>
      </c>
      <c r="E35" s="14">
        <v>4429.1899999999996</v>
      </c>
      <c r="F35" s="16">
        <v>515.41</v>
      </c>
      <c r="G35" s="14">
        <v>2214.6</v>
      </c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</row>
    <row r="36" spans="1:42" s="7" customFormat="1" ht="13.2" x14ac:dyDescent="0.25">
      <c r="A36" s="69" t="s">
        <v>84</v>
      </c>
      <c r="B36" s="14">
        <v>121251.98</v>
      </c>
      <c r="C36" s="14">
        <v>251250</v>
      </c>
      <c r="D36" s="14">
        <v>251250</v>
      </c>
      <c r="E36" s="14">
        <v>118455.15</v>
      </c>
      <c r="F36" s="16">
        <v>97.69</v>
      </c>
      <c r="G36" s="16">
        <v>47.15</v>
      </c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</row>
    <row r="37" spans="1:42" s="7" customFormat="1" ht="26.4" x14ac:dyDescent="0.25">
      <c r="A37" s="69" t="s">
        <v>85</v>
      </c>
      <c r="B37" s="14">
        <v>2247.54</v>
      </c>
      <c r="C37" s="14">
        <v>47550</v>
      </c>
      <c r="D37" s="14">
        <v>47550</v>
      </c>
      <c r="E37" s="14">
        <v>2536.25</v>
      </c>
      <c r="F37" s="16">
        <v>112.85</v>
      </c>
      <c r="G37" s="16">
        <v>5.33</v>
      </c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</row>
    <row r="38" spans="1:42" s="7" customFormat="1" ht="13.2" x14ac:dyDescent="0.25">
      <c r="A38" s="69" t="s">
        <v>86</v>
      </c>
      <c r="B38" s="14">
        <v>117121.43</v>
      </c>
      <c r="C38" s="14">
        <v>199100</v>
      </c>
      <c r="D38" s="14">
        <v>199100</v>
      </c>
      <c r="E38" s="14">
        <v>109796.63</v>
      </c>
      <c r="F38" s="16">
        <v>93.75</v>
      </c>
      <c r="G38" s="16">
        <v>55.15</v>
      </c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</row>
    <row r="39" spans="1:42" s="7" customFormat="1" ht="26.4" x14ac:dyDescent="0.25">
      <c r="A39" s="69" t="s">
        <v>96</v>
      </c>
      <c r="B39" s="14">
        <v>1883.01</v>
      </c>
      <c r="C39" s="14">
        <v>4600</v>
      </c>
      <c r="D39" s="14">
        <v>4600</v>
      </c>
      <c r="E39" s="14">
        <v>6122.27</v>
      </c>
      <c r="F39" s="16">
        <v>325.13</v>
      </c>
      <c r="G39" s="16">
        <v>133.09</v>
      </c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</row>
    <row r="40" spans="1:42" s="7" customFormat="1" ht="13.2" x14ac:dyDescent="0.25">
      <c r="A40" s="69" t="s">
        <v>87</v>
      </c>
      <c r="B40" s="14">
        <v>1879238.68</v>
      </c>
      <c r="C40" s="14">
        <v>3134165.89</v>
      </c>
      <c r="D40" s="14">
        <v>3134165.89</v>
      </c>
      <c r="E40" s="14">
        <v>1790865.58</v>
      </c>
      <c r="F40" s="16">
        <v>95.3</v>
      </c>
      <c r="G40" s="16">
        <v>57.14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</row>
    <row r="41" spans="1:42" s="7" customFormat="1" ht="13.2" x14ac:dyDescent="0.25">
      <c r="A41" s="69" t="s">
        <v>88</v>
      </c>
      <c r="B41" s="15"/>
      <c r="C41" s="14">
        <v>3131621.96</v>
      </c>
      <c r="D41" s="14">
        <v>3131621.96</v>
      </c>
      <c r="E41" s="14">
        <v>1790865.58</v>
      </c>
      <c r="F41" s="15"/>
      <c r="G41" s="16">
        <v>57.19</v>
      </c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</row>
    <row r="42" spans="1:42" s="7" customFormat="1" ht="13.2" x14ac:dyDescent="0.25">
      <c r="A42" s="69" t="s">
        <v>89</v>
      </c>
      <c r="B42" s="15"/>
      <c r="C42" s="14">
        <v>2543.9299999999998</v>
      </c>
      <c r="D42" s="14">
        <v>2543.9299999999998</v>
      </c>
      <c r="E42" s="15"/>
      <c r="F42" s="15"/>
      <c r="G42" s="15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</row>
    <row r="43" spans="1:42" s="7" customFormat="1" ht="13.2" x14ac:dyDescent="0.25">
      <c r="A43" s="69" t="s">
        <v>90</v>
      </c>
      <c r="B43" s="14">
        <v>1319.26</v>
      </c>
      <c r="C43" s="15"/>
      <c r="D43" s="15"/>
      <c r="E43" s="15"/>
      <c r="F43" s="15"/>
      <c r="G43" s="15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</row>
    <row r="44" spans="1:42" s="7" customFormat="1" ht="13.2" x14ac:dyDescent="0.25">
      <c r="A44" s="69" t="s">
        <v>91</v>
      </c>
      <c r="B44" s="14">
        <v>1871513.82</v>
      </c>
      <c r="C44" s="15"/>
      <c r="D44" s="15"/>
      <c r="E44" s="15"/>
      <c r="F44" s="15"/>
      <c r="G44" s="15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</row>
    <row r="45" spans="1:42" s="7" customFormat="1" ht="13.2" x14ac:dyDescent="0.25">
      <c r="A45" s="69" t="s">
        <v>92</v>
      </c>
      <c r="B45" s="14">
        <v>6405.6</v>
      </c>
      <c r="C45" s="15"/>
      <c r="D45" s="15"/>
      <c r="E45" s="15"/>
      <c r="F45" s="15"/>
      <c r="G45" s="15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</row>
    <row r="46" spans="1:42" s="7" customFormat="1" ht="13.2" x14ac:dyDescent="0.25">
      <c r="A46" s="69" t="s">
        <v>93</v>
      </c>
      <c r="B46" s="16">
        <v>848</v>
      </c>
      <c r="C46" s="14">
        <v>1672.15</v>
      </c>
      <c r="D46" s="14">
        <v>1672.15</v>
      </c>
      <c r="E46" s="16">
        <v>905</v>
      </c>
      <c r="F46" s="16">
        <v>106.72</v>
      </c>
      <c r="G46" s="16">
        <v>54.12</v>
      </c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</row>
    <row r="47" spans="1:42" s="4" customFormat="1" ht="13.2" x14ac:dyDescent="0.25">
      <c r="A47" s="69" t="s">
        <v>94</v>
      </c>
      <c r="B47" s="16">
        <v>848</v>
      </c>
      <c r="C47" s="14">
        <v>1672.15</v>
      </c>
      <c r="D47" s="14">
        <v>1672.15</v>
      </c>
      <c r="E47" s="16">
        <v>905</v>
      </c>
      <c r="F47" s="16">
        <v>106.72</v>
      </c>
      <c r="G47" s="16">
        <v>54.12</v>
      </c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</row>
    <row r="48" spans="1:42" ht="13.2" x14ac:dyDescent="0.25">
      <c r="A48" s="66" t="s">
        <v>79</v>
      </c>
      <c r="B48" s="10">
        <v>2015313.05</v>
      </c>
      <c r="C48" s="10">
        <v>3419287.9</v>
      </c>
      <c r="D48" s="10">
        <v>3419287.9</v>
      </c>
      <c r="E48" s="10">
        <v>1924603.92</v>
      </c>
      <c r="F48" s="11">
        <v>95.5</v>
      </c>
      <c r="G48" s="11">
        <v>56.29</v>
      </c>
    </row>
  </sheetData>
  <mergeCells count="4">
    <mergeCell ref="A3:I3"/>
    <mergeCell ref="A4:I4"/>
    <mergeCell ref="A6:I6"/>
    <mergeCell ref="A27:F27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L13"/>
  <sheetViews>
    <sheetView zoomScaleNormal="100" workbookViewId="0">
      <selection activeCell="A18" sqref="A17:A18"/>
    </sheetView>
  </sheetViews>
  <sheetFormatPr defaultRowHeight="9" x14ac:dyDescent="0.15"/>
  <cols>
    <col min="1" max="1" width="43.77734375" style="1" customWidth="1"/>
    <col min="2" max="2" width="17.44140625" style="1" customWidth="1"/>
    <col min="3" max="3" width="14.21875" style="1" customWidth="1"/>
    <col min="4" max="4" width="15.109375" style="1" customWidth="1"/>
    <col min="5" max="5" width="14.33203125" style="1" customWidth="1"/>
    <col min="6" max="6" width="9" style="1" customWidth="1"/>
    <col min="7" max="7" width="9.21875" style="1" customWidth="1"/>
    <col min="8" max="64" width="8.88671875" style="63"/>
    <col min="65" max="16384" width="8.88671875" style="1"/>
  </cols>
  <sheetData>
    <row r="2" spans="1:64" s="26" customFormat="1" ht="15.6" x14ac:dyDescent="0.2">
      <c r="A2" s="208" t="s">
        <v>160</v>
      </c>
      <c r="B2" s="208"/>
      <c r="C2" s="208"/>
      <c r="D2" s="212"/>
      <c r="E2" s="212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</row>
    <row r="3" spans="1:64" s="26" customFormat="1" ht="17.399999999999999" x14ac:dyDescent="0.2">
      <c r="A3" s="99"/>
      <c r="B3" s="99"/>
      <c r="C3" s="99"/>
      <c r="D3" s="100"/>
      <c r="E3" s="100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</row>
    <row r="4" spans="1:64" s="26" customFormat="1" ht="15.6" x14ac:dyDescent="0.3">
      <c r="A4" s="208" t="s">
        <v>161</v>
      </c>
      <c r="B4" s="213"/>
      <c r="C4" s="213"/>
      <c r="D4" s="213"/>
      <c r="E4" s="213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</row>
    <row r="5" spans="1:64" s="26" customFormat="1" ht="17.399999999999999" x14ac:dyDescent="0.2">
      <c r="A5" s="99"/>
      <c r="B5" s="99"/>
      <c r="C5" s="99"/>
      <c r="D5" s="100"/>
      <c r="E5" s="100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</row>
    <row r="6" spans="1:64" s="26" customFormat="1" ht="15.6" x14ac:dyDescent="0.2">
      <c r="A6" s="208" t="s">
        <v>163</v>
      </c>
      <c r="B6" s="209"/>
      <c r="C6" s="209"/>
      <c r="D6" s="209"/>
      <c r="E6" s="209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</row>
    <row r="7" spans="1:64" s="26" customFormat="1" ht="16.2" thickBot="1" x14ac:dyDescent="0.25">
      <c r="A7" s="101"/>
      <c r="B7" s="102"/>
      <c r="C7" s="102"/>
      <c r="D7" s="102"/>
      <c r="E7" s="102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</row>
    <row r="8" spans="1:64" s="2" customFormat="1" ht="24.6" customHeight="1" thickBot="1" x14ac:dyDescent="0.2">
      <c r="A8" s="65" t="s">
        <v>0</v>
      </c>
      <c r="B8" s="3" t="s">
        <v>158</v>
      </c>
      <c r="C8" s="3" t="s">
        <v>156</v>
      </c>
      <c r="D8" s="3" t="s">
        <v>157</v>
      </c>
      <c r="E8" s="3" t="s">
        <v>159</v>
      </c>
      <c r="F8" s="3" t="s">
        <v>1</v>
      </c>
      <c r="G8" s="3" t="s">
        <v>2</v>
      </c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</row>
    <row r="9" spans="1:64" s="4" customFormat="1" ht="13.2" x14ac:dyDescent="0.25">
      <c r="A9" s="66" t="s">
        <v>3</v>
      </c>
      <c r="B9" s="6"/>
      <c r="C9" s="6"/>
      <c r="D9" s="6"/>
      <c r="E9" s="6"/>
      <c r="F9" s="6"/>
      <c r="G9" s="5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</row>
    <row r="10" spans="1:64" s="7" customFormat="1" ht="13.2" x14ac:dyDescent="0.25">
      <c r="A10" s="70" t="s">
        <v>97</v>
      </c>
      <c r="B10" s="8">
        <v>2015313.05</v>
      </c>
      <c r="C10" s="8">
        <v>3419287.9</v>
      </c>
      <c r="D10" s="8">
        <v>3419287.9</v>
      </c>
      <c r="E10" s="8">
        <v>1924603.92</v>
      </c>
      <c r="F10" s="9">
        <v>95.5</v>
      </c>
      <c r="G10" s="9">
        <v>56.29</v>
      </c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</row>
    <row r="11" spans="1:64" s="7" customFormat="1" ht="13.2" x14ac:dyDescent="0.25">
      <c r="A11" s="70" t="s">
        <v>98</v>
      </c>
      <c r="B11" s="14">
        <v>2013379.81</v>
      </c>
      <c r="C11" s="14">
        <v>3417287.9</v>
      </c>
      <c r="D11" s="14">
        <v>3417287.9</v>
      </c>
      <c r="E11" s="14">
        <v>1923830.68</v>
      </c>
      <c r="F11" s="16">
        <v>95.55</v>
      </c>
      <c r="G11" s="16">
        <v>56.3</v>
      </c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</row>
    <row r="12" spans="1:64" s="7" customFormat="1" ht="26.4" x14ac:dyDescent="0.25">
      <c r="A12" s="70" t="s">
        <v>99</v>
      </c>
      <c r="B12" s="14">
        <v>1933.24</v>
      </c>
      <c r="C12" s="14">
        <v>2000</v>
      </c>
      <c r="D12" s="14">
        <v>2000</v>
      </c>
      <c r="E12" s="16">
        <v>773.24</v>
      </c>
      <c r="F12" s="16">
        <v>40</v>
      </c>
      <c r="G12" s="16">
        <v>38.659999999999997</v>
      </c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</row>
    <row r="13" spans="1:64" s="4" customFormat="1" ht="13.2" x14ac:dyDescent="0.25">
      <c r="A13" s="66" t="s">
        <v>79</v>
      </c>
      <c r="B13" s="10">
        <v>2015313.05</v>
      </c>
      <c r="C13" s="10">
        <v>3419287.9</v>
      </c>
      <c r="D13" s="10">
        <v>3419287.9</v>
      </c>
      <c r="E13" s="10">
        <v>1924603.92</v>
      </c>
      <c r="F13" s="11">
        <v>95.5</v>
      </c>
      <c r="G13" s="11">
        <v>56.29</v>
      </c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</row>
  </sheetData>
  <mergeCells count="3">
    <mergeCell ref="A2:E2"/>
    <mergeCell ref="A4:E4"/>
    <mergeCell ref="A6:E6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S16"/>
  <sheetViews>
    <sheetView zoomScaleNormal="100" workbookViewId="0">
      <selection activeCell="B20" sqref="B20"/>
    </sheetView>
  </sheetViews>
  <sheetFormatPr defaultColWidth="9.109375" defaultRowHeight="11.4" x14ac:dyDescent="0.2"/>
  <cols>
    <col min="1" max="1" width="46.33203125" style="26" customWidth="1"/>
    <col min="2" max="2" width="18.44140625" style="26" customWidth="1"/>
    <col min="3" max="3" width="15.6640625" style="26" customWidth="1"/>
    <col min="4" max="4" width="16.21875" style="26" customWidth="1"/>
    <col min="5" max="5" width="15.33203125" style="26" customWidth="1"/>
    <col min="6" max="6" width="12.33203125" style="26" customWidth="1"/>
    <col min="7" max="7" width="9.33203125" style="26" customWidth="1"/>
    <col min="8" max="8" width="9.109375" style="37" hidden="1" customWidth="1"/>
    <col min="9" max="45" width="9.109375" style="37"/>
    <col min="46" max="16384" width="9.109375" style="26"/>
  </cols>
  <sheetData>
    <row r="5" spans="1:45" ht="15.6" x14ac:dyDescent="0.2">
      <c r="A5" s="208" t="s">
        <v>160</v>
      </c>
      <c r="B5" s="208"/>
      <c r="C5" s="208"/>
      <c r="D5" s="208"/>
      <c r="E5" s="208"/>
      <c r="F5" s="208"/>
      <c r="G5" s="208"/>
      <c r="H5" s="208"/>
    </row>
    <row r="6" spans="1:45" ht="17.399999999999999" x14ac:dyDescent="0.2">
      <c r="A6" s="99"/>
      <c r="B6" s="99"/>
      <c r="C6" s="99"/>
      <c r="D6" s="99"/>
      <c r="E6" s="99"/>
      <c r="F6" s="99"/>
      <c r="G6" s="100"/>
      <c r="H6" s="100"/>
    </row>
    <row r="7" spans="1:45" ht="15.6" x14ac:dyDescent="0.2">
      <c r="A7" s="208" t="s">
        <v>165</v>
      </c>
      <c r="B7" s="208"/>
      <c r="C7" s="208"/>
      <c r="D7" s="208"/>
      <c r="E7" s="208"/>
      <c r="F7" s="208"/>
      <c r="G7" s="208"/>
      <c r="H7" s="208"/>
    </row>
    <row r="9" spans="1:45" ht="12" thickBot="1" x14ac:dyDescent="0.25"/>
    <row r="10" spans="1:45" s="29" customFormat="1" ht="52.2" customHeight="1" thickBot="1" x14ac:dyDescent="0.25">
      <c r="A10" s="173" t="s">
        <v>0</v>
      </c>
      <c r="B10" s="172" t="s">
        <v>158</v>
      </c>
      <c r="C10" s="172" t="s">
        <v>156</v>
      </c>
      <c r="D10" s="172" t="s">
        <v>157</v>
      </c>
      <c r="E10" s="172" t="s">
        <v>159</v>
      </c>
      <c r="F10" s="172" t="s">
        <v>1</v>
      </c>
      <c r="G10" s="172" t="s">
        <v>2</v>
      </c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s="111" customFormat="1" ht="13.2" x14ac:dyDescent="0.25">
      <c r="A11" s="108" t="s">
        <v>138</v>
      </c>
      <c r="B11" s="109"/>
      <c r="C11" s="109"/>
      <c r="D11" s="109"/>
      <c r="E11" s="109"/>
      <c r="F11" s="109"/>
      <c r="G11" s="110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</row>
    <row r="12" spans="1:45" s="31" customFormat="1" ht="13.2" x14ac:dyDescent="0.25">
      <c r="A12" s="68" t="s">
        <v>166</v>
      </c>
      <c r="B12" s="112"/>
      <c r="C12" s="12"/>
      <c r="D12" s="12"/>
      <c r="E12" s="12"/>
      <c r="F12" s="12"/>
      <c r="G12" s="113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s="31" customFormat="1" ht="26.4" x14ac:dyDescent="0.25">
      <c r="A13" s="68" t="s">
        <v>167</v>
      </c>
      <c r="B13" s="112"/>
      <c r="C13" s="12"/>
      <c r="D13" s="12"/>
      <c r="E13" s="12"/>
      <c r="F13" s="12"/>
      <c r="G13" s="113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</row>
    <row r="14" spans="1:45" s="31" customFormat="1" ht="39.6" x14ac:dyDescent="0.25">
      <c r="A14" s="68" t="s">
        <v>168</v>
      </c>
      <c r="B14" s="112"/>
      <c r="C14" s="12"/>
      <c r="D14" s="12"/>
      <c r="E14" s="12"/>
      <c r="F14" s="12"/>
      <c r="G14" s="113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</row>
    <row r="15" spans="1:45" s="31" customFormat="1" ht="39.6" x14ac:dyDescent="0.25">
      <c r="A15" s="70" t="s">
        <v>169</v>
      </c>
      <c r="B15" s="114"/>
      <c r="C15" s="12"/>
      <c r="D15" s="12"/>
      <c r="E15" s="12"/>
      <c r="F15" s="12"/>
      <c r="G15" s="113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</row>
    <row r="16" spans="1:45" s="111" customFormat="1" ht="13.2" x14ac:dyDescent="0.25">
      <c r="A16" s="115" t="s">
        <v>170</v>
      </c>
      <c r="B16" s="116">
        <v>0</v>
      </c>
      <c r="C16" s="116">
        <v>0</v>
      </c>
      <c r="D16" s="116">
        <v>0</v>
      </c>
      <c r="E16" s="116">
        <v>0</v>
      </c>
      <c r="F16" s="109"/>
      <c r="G16" s="110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</row>
  </sheetData>
  <mergeCells count="2">
    <mergeCell ref="A5:H5"/>
    <mergeCell ref="A7:H7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O12"/>
  <sheetViews>
    <sheetView workbookViewId="0">
      <selection activeCell="B17" sqref="B17"/>
    </sheetView>
  </sheetViews>
  <sheetFormatPr defaultColWidth="9.109375" defaultRowHeight="11.4" x14ac:dyDescent="0.2"/>
  <cols>
    <col min="1" max="1" width="44.6640625" style="26" customWidth="1"/>
    <col min="2" max="2" width="15.88671875" style="26" customWidth="1"/>
    <col min="3" max="3" width="13.44140625" style="26" customWidth="1"/>
    <col min="4" max="4" width="15.5546875" style="26" customWidth="1"/>
    <col min="5" max="5" width="13.44140625" style="26" customWidth="1"/>
    <col min="6" max="6" width="8.77734375" style="26" customWidth="1"/>
    <col min="7" max="7" width="8.5546875" style="26" customWidth="1"/>
    <col min="8" max="41" width="9.109375" style="37"/>
    <col min="42" max="16384" width="9.109375" style="26"/>
  </cols>
  <sheetData>
    <row r="3" spans="1:41" ht="15.6" x14ac:dyDescent="0.2">
      <c r="A3" s="208" t="s">
        <v>160</v>
      </c>
      <c r="B3" s="208"/>
      <c r="C3" s="208"/>
      <c r="D3" s="208"/>
      <c r="E3" s="208"/>
      <c r="F3" s="208"/>
    </row>
    <row r="4" spans="1:41" ht="17.399999999999999" x14ac:dyDescent="0.2">
      <c r="A4" s="99"/>
      <c r="B4" s="99"/>
      <c r="C4" s="99"/>
      <c r="D4" s="99"/>
      <c r="E4" s="100"/>
      <c r="F4" s="100"/>
    </row>
    <row r="5" spans="1:41" ht="15.6" x14ac:dyDescent="0.2">
      <c r="A5" s="208" t="s">
        <v>171</v>
      </c>
      <c r="B5" s="208"/>
      <c r="C5" s="208"/>
      <c r="D5" s="208"/>
      <c r="E5" s="208"/>
      <c r="F5" s="208"/>
    </row>
    <row r="7" spans="1:41" ht="12" thickBot="1" x14ac:dyDescent="0.25"/>
    <row r="8" spans="1:41" s="29" customFormat="1" ht="38.4" customHeight="1" thickBot="1" x14ac:dyDescent="0.25">
      <c r="A8" s="173" t="s">
        <v>0</v>
      </c>
      <c r="B8" s="172" t="s">
        <v>158</v>
      </c>
      <c r="C8" s="172" t="s">
        <v>156</v>
      </c>
      <c r="D8" s="172" t="s">
        <v>157</v>
      </c>
      <c r="E8" s="172" t="s">
        <v>159</v>
      </c>
      <c r="F8" s="172" t="s">
        <v>1</v>
      </c>
      <c r="G8" s="172" t="s">
        <v>2</v>
      </c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</row>
    <row r="9" spans="1:41" s="111" customFormat="1" ht="13.2" x14ac:dyDescent="0.25">
      <c r="A9" s="108" t="s">
        <v>138</v>
      </c>
      <c r="B9" s="109"/>
      <c r="C9" s="109"/>
      <c r="D9" s="109"/>
      <c r="E9" s="109"/>
      <c r="F9" s="109"/>
      <c r="G9" s="110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</row>
    <row r="10" spans="1:41" s="31" customFormat="1" ht="13.2" x14ac:dyDescent="0.25">
      <c r="A10" s="69" t="s">
        <v>172</v>
      </c>
      <c r="B10" s="117"/>
      <c r="C10" s="118"/>
      <c r="D10" s="118"/>
      <c r="E10" s="118"/>
      <c r="F10" s="118"/>
      <c r="G10" s="113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</row>
    <row r="11" spans="1:41" s="31" customFormat="1" ht="26.4" x14ac:dyDescent="0.25">
      <c r="A11" s="69" t="s">
        <v>173</v>
      </c>
      <c r="B11" s="119"/>
      <c r="C11" s="118"/>
      <c r="D11" s="118"/>
      <c r="E11" s="118"/>
      <c r="F11" s="118"/>
      <c r="G11" s="113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</row>
    <row r="12" spans="1:41" s="111" customFormat="1" ht="13.2" x14ac:dyDescent="0.25">
      <c r="A12" s="115" t="s">
        <v>170</v>
      </c>
      <c r="B12" s="116">
        <v>0</v>
      </c>
      <c r="C12" s="116">
        <v>0</v>
      </c>
      <c r="D12" s="116">
        <v>0</v>
      </c>
      <c r="E12" s="116">
        <v>0</v>
      </c>
      <c r="F12" s="109"/>
      <c r="G12" s="110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</row>
  </sheetData>
  <mergeCells count="2">
    <mergeCell ref="A3:F3"/>
    <mergeCell ref="A5:F5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X145"/>
  <sheetViews>
    <sheetView zoomScaleNormal="100" workbookViewId="0">
      <selection activeCell="I18" sqref="I18"/>
    </sheetView>
  </sheetViews>
  <sheetFormatPr defaultRowHeight="9" x14ac:dyDescent="0.15"/>
  <cols>
    <col min="1" max="1" width="57.21875" style="1" customWidth="1"/>
    <col min="2" max="2" width="16.77734375" style="1" customWidth="1"/>
    <col min="3" max="3" width="16.21875" style="1" customWidth="1"/>
    <col min="4" max="4" width="13.88671875" style="1" customWidth="1"/>
    <col min="5" max="5" width="10.5546875" style="1" customWidth="1"/>
    <col min="6" max="6" width="8.88671875" style="63" hidden="1" customWidth="1"/>
    <col min="7" max="46" width="8.88671875" style="63"/>
    <col min="47" max="16384" width="8.88671875" style="1"/>
  </cols>
  <sheetData>
    <row r="4" spans="1:50" s="26" customFormat="1" ht="15.6" x14ac:dyDescent="0.3">
      <c r="A4" s="208" t="s">
        <v>164</v>
      </c>
      <c r="B4" s="213"/>
      <c r="C4" s="213"/>
      <c r="D4" s="213"/>
      <c r="E4" s="213"/>
      <c r="F4" s="213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</row>
    <row r="8" spans="1:50" ht="0.6" customHeight="1" thickBot="1" x14ac:dyDescent="0.2"/>
    <row r="9" spans="1:50" ht="9.6" hidden="1" thickBot="1" x14ac:dyDescent="0.2"/>
    <row r="10" spans="1:50" s="2" customFormat="1" ht="36.6" customHeight="1" thickBot="1" x14ac:dyDescent="0.2">
      <c r="A10" s="174" t="s">
        <v>0</v>
      </c>
      <c r="B10" s="175" t="s">
        <v>153</v>
      </c>
      <c r="C10" s="175" t="s">
        <v>154</v>
      </c>
      <c r="D10" s="175" t="s">
        <v>155</v>
      </c>
      <c r="E10" s="175" t="s">
        <v>100</v>
      </c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</row>
    <row r="11" spans="1:50" s="7" customFormat="1" ht="13.2" x14ac:dyDescent="0.25">
      <c r="A11" s="179" t="s">
        <v>101</v>
      </c>
      <c r="B11" s="150">
        <v>3419287.9</v>
      </c>
      <c r="C11" s="150">
        <v>3419287.9</v>
      </c>
      <c r="D11" s="150">
        <v>1924603.92</v>
      </c>
      <c r="E11" s="148">
        <v>56.29</v>
      </c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</row>
    <row r="12" spans="1:50" s="7" customFormat="1" ht="13.2" x14ac:dyDescent="0.25">
      <c r="A12" s="71" t="s">
        <v>80</v>
      </c>
      <c r="B12" s="8">
        <v>8987.86</v>
      </c>
      <c r="C12" s="8">
        <v>8987.86</v>
      </c>
      <c r="D12" s="9">
        <v>773.24</v>
      </c>
      <c r="E12" s="9">
        <v>8.6</v>
      </c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</row>
    <row r="13" spans="1:50" s="7" customFormat="1" ht="13.2" x14ac:dyDescent="0.25">
      <c r="A13" s="71" t="s">
        <v>82</v>
      </c>
      <c r="B13" s="8">
        <v>23212</v>
      </c>
      <c r="C13" s="8">
        <v>23212</v>
      </c>
      <c r="D13" s="8">
        <v>13604.95</v>
      </c>
      <c r="E13" s="9">
        <v>58.61</v>
      </c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</row>
    <row r="14" spans="1:50" s="7" customFormat="1" ht="13.2" x14ac:dyDescent="0.25">
      <c r="A14" s="71" t="s">
        <v>84</v>
      </c>
      <c r="B14" s="8">
        <v>251250</v>
      </c>
      <c r="C14" s="8">
        <v>251250</v>
      </c>
      <c r="D14" s="8">
        <v>118455.15</v>
      </c>
      <c r="E14" s="9">
        <v>47.15</v>
      </c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</row>
    <row r="15" spans="1:50" s="7" customFormat="1" ht="13.2" x14ac:dyDescent="0.25">
      <c r="A15" s="71" t="s">
        <v>87</v>
      </c>
      <c r="B15" s="8">
        <v>3134165.89</v>
      </c>
      <c r="C15" s="8">
        <v>3134165.89</v>
      </c>
      <c r="D15" s="8">
        <v>1790865.58</v>
      </c>
      <c r="E15" s="9">
        <v>57.14</v>
      </c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</row>
    <row r="16" spans="1:50" s="7" customFormat="1" ht="13.2" x14ac:dyDescent="0.25">
      <c r="A16" s="71" t="s">
        <v>93</v>
      </c>
      <c r="B16" s="8">
        <v>1672.15</v>
      </c>
      <c r="C16" s="8">
        <v>1672.15</v>
      </c>
      <c r="D16" s="9">
        <v>905</v>
      </c>
      <c r="E16" s="9">
        <v>54.12</v>
      </c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</row>
    <row r="17" spans="1:46" s="7" customFormat="1" ht="13.2" x14ac:dyDescent="0.25">
      <c r="A17" s="176" t="s">
        <v>102</v>
      </c>
      <c r="B17" s="177">
        <v>2000</v>
      </c>
      <c r="C17" s="177">
        <v>2000</v>
      </c>
      <c r="D17" s="178">
        <v>773.24</v>
      </c>
      <c r="E17" s="178">
        <v>38.659999999999997</v>
      </c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</row>
    <row r="18" spans="1:46" s="19" customFormat="1" ht="13.2" x14ac:dyDescent="0.25">
      <c r="A18" s="72" t="s">
        <v>103</v>
      </c>
      <c r="B18" s="17">
        <v>2000</v>
      </c>
      <c r="C18" s="17">
        <v>2000</v>
      </c>
      <c r="D18" s="18">
        <v>773.24</v>
      </c>
      <c r="E18" s="18">
        <v>38.659999999999997</v>
      </c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</row>
    <row r="19" spans="1:46" s="7" customFormat="1" ht="13.2" x14ac:dyDescent="0.25">
      <c r="A19" s="73" t="s">
        <v>32</v>
      </c>
      <c r="B19" s="8">
        <v>2000</v>
      </c>
      <c r="C19" s="8">
        <v>2000</v>
      </c>
      <c r="D19" s="9">
        <v>773.24</v>
      </c>
      <c r="E19" s="9">
        <v>38.659999999999997</v>
      </c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</row>
    <row r="20" spans="1:46" s="7" customFormat="1" ht="10.199999999999999" x14ac:dyDescent="0.2">
      <c r="A20" s="137" t="s">
        <v>38</v>
      </c>
      <c r="B20" s="20"/>
      <c r="C20" s="20"/>
      <c r="D20" s="21">
        <v>167</v>
      </c>
      <c r="E20" s="20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</row>
    <row r="21" spans="1:46" s="7" customFormat="1" ht="13.2" x14ac:dyDescent="0.25">
      <c r="A21" s="74" t="s">
        <v>39</v>
      </c>
      <c r="B21" s="15"/>
      <c r="C21" s="15"/>
      <c r="D21" s="16">
        <v>23</v>
      </c>
      <c r="E21" s="15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</row>
    <row r="22" spans="1:46" s="7" customFormat="1" ht="13.2" x14ac:dyDescent="0.25">
      <c r="A22" s="74" t="s">
        <v>40</v>
      </c>
      <c r="B22" s="15"/>
      <c r="C22" s="15"/>
      <c r="D22" s="16">
        <v>144</v>
      </c>
      <c r="E22" s="15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</row>
    <row r="23" spans="1:46" s="7" customFormat="1" ht="10.199999999999999" x14ac:dyDescent="0.2">
      <c r="A23" s="137" t="s">
        <v>56</v>
      </c>
      <c r="B23" s="20"/>
      <c r="C23" s="20"/>
      <c r="D23" s="21">
        <v>606.24</v>
      </c>
      <c r="E23" s="20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</row>
    <row r="24" spans="1:46" s="7" customFormat="1" ht="26.4" x14ac:dyDescent="0.25">
      <c r="A24" s="74" t="s">
        <v>57</v>
      </c>
      <c r="B24" s="15"/>
      <c r="C24" s="15"/>
      <c r="D24" s="16">
        <v>606.24</v>
      </c>
      <c r="E24" s="15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</row>
    <row r="25" spans="1:46" s="7" customFormat="1" ht="13.2" x14ac:dyDescent="0.25">
      <c r="A25" s="71" t="s">
        <v>104</v>
      </c>
      <c r="B25" s="8">
        <v>2000</v>
      </c>
      <c r="C25" s="8">
        <v>2000</v>
      </c>
      <c r="D25" s="9">
        <v>773.24</v>
      </c>
      <c r="E25" s="9">
        <v>38.659999999999997</v>
      </c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</row>
    <row r="26" spans="1:46" s="7" customFormat="1" ht="13.2" x14ac:dyDescent="0.25">
      <c r="A26" s="176" t="s">
        <v>105</v>
      </c>
      <c r="B26" s="177">
        <v>3379598.47</v>
      </c>
      <c r="C26" s="177">
        <v>3379598.47</v>
      </c>
      <c r="D26" s="177">
        <v>1916237.07</v>
      </c>
      <c r="E26" s="178">
        <v>56.7</v>
      </c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</row>
    <row r="27" spans="1:46" s="19" customFormat="1" ht="13.2" x14ac:dyDescent="0.25">
      <c r="A27" s="72" t="s">
        <v>106</v>
      </c>
      <c r="B27" s="17">
        <v>3379598.47</v>
      </c>
      <c r="C27" s="17">
        <v>3379598.47</v>
      </c>
      <c r="D27" s="17">
        <v>1916237.07</v>
      </c>
      <c r="E27" s="18">
        <v>56.7</v>
      </c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</row>
    <row r="28" spans="1:46" s="7" customFormat="1" ht="13.2" x14ac:dyDescent="0.25">
      <c r="A28" s="73" t="s">
        <v>24</v>
      </c>
      <c r="B28" s="8">
        <v>7800</v>
      </c>
      <c r="C28" s="8">
        <v>7800</v>
      </c>
      <c r="D28" s="8">
        <v>4762.5</v>
      </c>
      <c r="E28" s="9">
        <v>61.06</v>
      </c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</row>
    <row r="29" spans="1:46" s="7" customFormat="1" ht="10.199999999999999" x14ac:dyDescent="0.2">
      <c r="A29" s="137" t="s">
        <v>28</v>
      </c>
      <c r="B29" s="20"/>
      <c r="C29" s="20"/>
      <c r="D29" s="22">
        <v>4762.5</v>
      </c>
      <c r="E29" s="20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</row>
    <row r="30" spans="1:46" s="7" customFormat="1" ht="13.2" x14ac:dyDescent="0.25">
      <c r="A30" s="74" t="s">
        <v>29</v>
      </c>
      <c r="B30" s="15"/>
      <c r="C30" s="15"/>
      <c r="D30" s="14">
        <v>4762.5</v>
      </c>
      <c r="E30" s="15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</row>
    <row r="31" spans="1:46" s="7" customFormat="1" ht="13.2" x14ac:dyDescent="0.25">
      <c r="A31" s="73" t="s">
        <v>32</v>
      </c>
      <c r="B31" s="8">
        <v>15312</v>
      </c>
      <c r="C31" s="8">
        <v>15312</v>
      </c>
      <c r="D31" s="8">
        <v>8640.75</v>
      </c>
      <c r="E31" s="9">
        <v>56.43</v>
      </c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</row>
    <row r="32" spans="1:46" s="7" customFormat="1" ht="10.199999999999999" x14ac:dyDescent="0.2">
      <c r="A32" s="137" t="s">
        <v>33</v>
      </c>
      <c r="B32" s="20"/>
      <c r="C32" s="20"/>
      <c r="D32" s="22">
        <v>7214.4</v>
      </c>
      <c r="E32" s="20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</row>
    <row r="33" spans="1:46" s="7" customFormat="1" ht="13.2" x14ac:dyDescent="0.25">
      <c r="A33" s="74" t="s">
        <v>34</v>
      </c>
      <c r="B33" s="15"/>
      <c r="C33" s="15"/>
      <c r="D33" s="14">
        <v>7214.4</v>
      </c>
      <c r="E33" s="15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</row>
    <row r="34" spans="1:46" s="7" customFormat="1" ht="10.199999999999999" x14ac:dyDescent="0.2">
      <c r="A34" s="137" t="s">
        <v>38</v>
      </c>
      <c r="B34" s="20"/>
      <c r="C34" s="20"/>
      <c r="D34" s="21">
        <v>171.56</v>
      </c>
      <c r="E34" s="20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</row>
    <row r="35" spans="1:46" s="7" customFormat="1" ht="13.2" x14ac:dyDescent="0.25">
      <c r="A35" s="74" t="s">
        <v>40</v>
      </c>
      <c r="B35" s="15"/>
      <c r="C35" s="15"/>
      <c r="D35" s="16">
        <v>171.56</v>
      </c>
      <c r="E35" s="15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</row>
    <row r="36" spans="1:46" s="7" customFormat="1" ht="10.199999999999999" x14ac:dyDescent="0.2">
      <c r="A36" s="137" t="s">
        <v>54</v>
      </c>
      <c r="B36" s="20"/>
      <c r="C36" s="20"/>
      <c r="D36" s="20"/>
      <c r="E36" s="20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</row>
    <row r="37" spans="1:46" s="7" customFormat="1" ht="13.2" x14ac:dyDescent="0.25">
      <c r="A37" s="74" t="s">
        <v>55</v>
      </c>
      <c r="B37" s="15"/>
      <c r="C37" s="15"/>
      <c r="D37" s="15"/>
      <c r="E37" s="15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</row>
    <row r="38" spans="1:46" s="7" customFormat="1" ht="10.199999999999999" x14ac:dyDescent="0.2">
      <c r="A38" s="137" t="s">
        <v>56</v>
      </c>
      <c r="B38" s="20"/>
      <c r="C38" s="20"/>
      <c r="D38" s="22">
        <v>1254.79</v>
      </c>
      <c r="E38" s="20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</row>
    <row r="39" spans="1:46" s="7" customFormat="1" ht="13.2" x14ac:dyDescent="0.25">
      <c r="A39" s="74" t="s">
        <v>60</v>
      </c>
      <c r="B39" s="15"/>
      <c r="C39" s="15"/>
      <c r="D39" s="14">
        <v>1254.79</v>
      </c>
      <c r="E39" s="15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</row>
    <row r="40" spans="1:46" s="7" customFormat="1" ht="26.4" x14ac:dyDescent="0.25">
      <c r="A40" s="73" t="s">
        <v>66</v>
      </c>
      <c r="B40" s="9">
        <v>100</v>
      </c>
      <c r="C40" s="9">
        <v>100</v>
      </c>
      <c r="D40" s="9">
        <v>201.7</v>
      </c>
      <c r="E40" s="9">
        <v>201.7</v>
      </c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</row>
    <row r="41" spans="1:46" s="7" customFormat="1" ht="10.199999999999999" x14ac:dyDescent="0.2">
      <c r="A41" s="137" t="s">
        <v>67</v>
      </c>
      <c r="B41" s="20"/>
      <c r="C41" s="20"/>
      <c r="D41" s="21">
        <v>201.7</v>
      </c>
      <c r="E41" s="20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</row>
    <row r="42" spans="1:46" s="7" customFormat="1" ht="13.2" x14ac:dyDescent="0.25">
      <c r="A42" s="74" t="s">
        <v>68</v>
      </c>
      <c r="B42" s="15"/>
      <c r="C42" s="15"/>
      <c r="D42" s="16">
        <v>201.7</v>
      </c>
      <c r="E42" s="15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</row>
    <row r="43" spans="1:46" s="7" customFormat="1" ht="13.2" x14ac:dyDescent="0.25">
      <c r="A43" s="71" t="s">
        <v>107</v>
      </c>
      <c r="B43" s="8">
        <v>23012</v>
      </c>
      <c r="C43" s="8">
        <v>23012</v>
      </c>
      <c r="D43" s="8">
        <v>9175.76</v>
      </c>
      <c r="E43" s="9">
        <v>39.869999999999997</v>
      </c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</row>
    <row r="44" spans="1:46" s="7" customFormat="1" ht="26.4" x14ac:dyDescent="0.25">
      <c r="A44" s="71" t="s">
        <v>108</v>
      </c>
      <c r="B44" s="8">
        <v>23012</v>
      </c>
      <c r="C44" s="8">
        <v>23012</v>
      </c>
      <c r="D44" s="8">
        <v>9175.76</v>
      </c>
      <c r="E44" s="9">
        <v>39.869999999999997</v>
      </c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</row>
    <row r="45" spans="1:46" s="7" customFormat="1" ht="26.4" x14ac:dyDescent="0.25">
      <c r="A45" s="71" t="s">
        <v>109</v>
      </c>
      <c r="B45" s="9">
        <v>200</v>
      </c>
      <c r="C45" s="9">
        <v>200</v>
      </c>
      <c r="D45" s="8">
        <v>4429.1899999999996</v>
      </c>
      <c r="E45" s="8">
        <v>2214.6</v>
      </c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</row>
    <row r="46" spans="1:46" s="7" customFormat="1" ht="26.4" x14ac:dyDescent="0.25">
      <c r="A46" s="71" t="s">
        <v>110</v>
      </c>
      <c r="B46" s="9">
        <v>200</v>
      </c>
      <c r="C46" s="9">
        <v>200</v>
      </c>
      <c r="D46" s="8">
        <v>4429.1899999999996</v>
      </c>
      <c r="E46" s="8">
        <v>2214.6</v>
      </c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</row>
    <row r="47" spans="1:46" s="7" customFormat="1" ht="13.2" x14ac:dyDescent="0.25">
      <c r="A47" s="73" t="s">
        <v>32</v>
      </c>
      <c r="B47" s="8">
        <v>231445.83</v>
      </c>
      <c r="C47" s="8">
        <v>231445.83</v>
      </c>
      <c r="D47" s="8">
        <v>114761.95</v>
      </c>
      <c r="E47" s="9">
        <v>49.58</v>
      </c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</row>
    <row r="48" spans="1:46" s="7" customFormat="1" ht="10.199999999999999" x14ac:dyDescent="0.2">
      <c r="A48" s="137" t="s">
        <v>33</v>
      </c>
      <c r="B48" s="20"/>
      <c r="C48" s="20"/>
      <c r="D48" s="22">
        <v>48009.21</v>
      </c>
      <c r="E48" s="20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</row>
    <row r="49" spans="1:46" s="7" customFormat="1" ht="13.2" x14ac:dyDescent="0.25">
      <c r="A49" s="74" t="s">
        <v>34</v>
      </c>
      <c r="B49" s="15"/>
      <c r="C49" s="15"/>
      <c r="D49" s="14">
        <v>6292.64</v>
      </c>
      <c r="E49" s="15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</row>
    <row r="50" spans="1:46" s="7" customFormat="1" ht="13.2" x14ac:dyDescent="0.25">
      <c r="A50" s="74" t="s">
        <v>35</v>
      </c>
      <c r="B50" s="15"/>
      <c r="C50" s="15"/>
      <c r="D50" s="14">
        <v>41303.17</v>
      </c>
      <c r="E50" s="15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</row>
    <row r="51" spans="1:46" s="7" customFormat="1" ht="13.2" x14ac:dyDescent="0.25">
      <c r="A51" s="74" t="s">
        <v>36</v>
      </c>
      <c r="B51" s="15"/>
      <c r="C51" s="15"/>
      <c r="D51" s="16">
        <v>413.4</v>
      </c>
      <c r="E51" s="15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</row>
    <row r="52" spans="1:46" s="7" customFormat="1" ht="10.199999999999999" x14ac:dyDescent="0.2">
      <c r="A52" s="137" t="s">
        <v>38</v>
      </c>
      <c r="B52" s="20"/>
      <c r="C52" s="20"/>
      <c r="D52" s="22">
        <v>32121.86</v>
      </c>
      <c r="E52" s="20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</row>
    <row r="53" spans="1:46" s="7" customFormat="1" ht="13.2" x14ac:dyDescent="0.25">
      <c r="A53" s="74" t="s">
        <v>39</v>
      </c>
      <c r="B53" s="15"/>
      <c r="C53" s="15"/>
      <c r="D53" s="14">
        <v>9706.08</v>
      </c>
      <c r="E53" s="15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</row>
    <row r="54" spans="1:46" s="7" customFormat="1" ht="13.2" x14ac:dyDescent="0.25">
      <c r="A54" s="74" t="s">
        <v>40</v>
      </c>
      <c r="B54" s="15"/>
      <c r="C54" s="15"/>
      <c r="D54" s="14">
        <v>3959.65</v>
      </c>
      <c r="E54" s="15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</row>
    <row r="55" spans="1:46" s="7" customFormat="1" ht="13.2" x14ac:dyDescent="0.25">
      <c r="A55" s="74" t="s">
        <v>41</v>
      </c>
      <c r="B55" s="15"/>
      <c r="C55" s="15"/>
      <c r="D55" s="14">
        <v>15731.91</v>
      </c>
      <c r="E55" s="15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</row>
    <row r="56" spans="1:46" s="7" customFormat="1" ht="13.2" x14ac:dyDescent="0.25">
      <c r="A56" s="74" t="s">
        <v>42</v>
      </c>
      <c r="B56" s="15"/>
      <c r="C56" s="15"/>
      <c r="D56" s="14">
        <v>1397.79</v>
      </c>
      <c r="E56" s="15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</row>
    <row r="57" spans="1:46" s="7" customFormat="1" ht="13.2" x14ac:dyDescent="0.25">
      <c r="A57" s="74" t="s">
        <v>43</v>
      </c>
      <c r="B57" s="15"/>
      <c r="C57" s="15"/>
      <c r="D57" s="14">
        <v>1193.33</v>
      </c>
      <c r="E57" s="15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</row>
    <row r="58" spans="1:46" s="7" customFormat="1" ht="13.2" x14ac:dyDescent="0.25">
      <c r="A58" s="74" t="s">
        <v>44</v>
      </c>
      <c r="B58" s="15"/>
      <c r="C58" s="15"/>
      <c r="D58" s="16">
        <v>133.1</v>
      </c>
      <c r="E58" s="15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</row>
    <row r="59" spans="1:46" s="7" customFormat="1" ht="10.199999999999999" x14ac:dyDescent="0.2">
      <c r="A59" s="137" t="s">
        <v>45</v>
      </c>
      <c r="B59" s="20"/>
      <c r="C59" s="20"/>
      <c r="D59" s="22">
        <v>33984.76</v>
      </c>
      <c r="E59" s="20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</row>
    <row r="60" spans="1:46" s="7" customFormat="1" ht="13.2" x14ac:dyDescent="0.25">
      <c r="A60" s="74" t="s">
        <v>46</v>
      </c>
      <c r="B60" s="15"/>
      <c r="C60" s="15"/>
      <c r="D60" s="14">
        <v>1903.54</v>
      </c>
      <c r="E60" s="15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</row>
    <row r="61" spans="1:46" s="7" customFormat="1" ht="13.2" x14ac:dyDescent="0.25">
      <c r="A61" s="74" t="s">
        <v>47</v>
      </c>
      <c r="B61" s="15"/>
      <c r="C61" s="15"/>
      <c r="D61" s="14">
        <v>3135.64</v>
      </c>
      <c r="E61" s="15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</row>
    <row r="62" spans="1:46" s="7" customFormat="1" ht="13.2" x14ac:dyDescent="0.25">
      <c r="A62" s="74" t="s">
        <v>48</v>
      </c>
      <c r="B62" s="15"/>
      <c r="C62" s="15"/>
      <c r="D62" s="14">
        <v>16882.13</v>
      </c>
      <c r="E62" s="15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</row>
    <row r="63" spans="1:46" s="7" customFormat="1" ht="13.2" x14ac:dyDescent="0.25">
      <c r="A63" s="74" t="s">
        <v>49</v>
      </c>
      <c r="B63" s="15"/>
      <c r="C63" s="15"/>
      <c r="D63" s="16">
        <v>833.63</v>
      </c>
      <c r="E63" s="15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</row>
    <row r="64" spans="1:46" s="7" customFormat="1" ht="13.2" x14ac:dyDescent="0.25">
      <c r="A64" s="74" t="s">
        <v>50</v>
      </c>
      <c r="B64" s="15"/>
      <c r="C64" s="15"/>
      <c r="D64" s="14">
        <v>7233.07</v>
      </c>
      <c r="E64" s="15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</row>
    <row r="65" spans="1:46" s="7" customFormat="1" ht="13.2" x14ac:dyDescent="0.25">
      <c r="A65" s="74" t="s">
        <v>51</v>
      </c>
      <c r="B65" s="15"/>
      <c r="C65" s="15"/>
      <c r="D65" s="16">
        <v>200</v>
      </c>
      <c r="E65" s="15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</row>
    <row r="66" spans="1:46" s="7" customFormat="1" ht="13.2" x14ac:dyDescent="0.25">
      <c r="A66" s="74" t="s">
        <v>52</v>
      </c>
      <c r="B66" s="15"/>
      <c r="C66" s="15"/>
      <c r="D66" s="14">
        <v>2638.61</v>
      </c>
      <c r="E66" s="15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</row>
    <row r="67" spans="1:46" s="7" customFormat="1" ht="13.2" x14ac:dyDescent="0.25">
      <c r="A67" s="74" t="s">
        <v>53</v>
      </c>
      <c r="B67" s="15"/>
      <c r="C67" s="15"/>
      <c r="D67" s="14">
        <v>1158.1400000000001</v>
      </c>
      <c r="E67" s="15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</row>
    <row r="68" spans="1:46" s="7" customFormat="1" ht="10.199999999999999" x14ac:dyDescent="0.2">
      <c r="A68" s="137" t="s">
        <v>56</v>
      </c>
      <c r="B68" s="20"/>
      <c r="C68" s="20"/>
      <c r="D68" s="21">
        <v>646.12</v>
      </c>
      <c r="E68" s="20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</row>
    <row r="69" spans="1:46" s="7" customFormat="1" ht="13.2" x14ac:dyDescent="0.25">
      <c r="A69" s="74" t="s">
        <v>59</v>
      </c>
      <c r="B69" s="15"/>
      <c r="C69" s="15"/>
      <c r="D69" s="16">
        <v>40</v>
      </c>
      <c r="E69" s="15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</row>
    <row r="70" spans="1:46" s="7" customFormat="1" ht="13.2" x14ac:dyDescent="0.25">
      <c r="A70" s="74" t="s">
        <v>61</v>
      </c>
      <c r="B70" s="15"/>
      <c r="C70" s="15"/>
      <c r="D70" s="16">
        <v>606.12</v>
      </c>
      <c r="E70" s="15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64"/>
      <c r="AR70" s="64"/>
      <c r="AS70" s="64"/>
      <c r="AT70" s="64"/>
    </row>
    <row r="71" spans="1:46" s="7" customFormat="1" ht="13.2" x14ac:dyDescent="0.25">
      <c r="A71" s="73" t="s">
        <v>62</v>
      </c>
      <c r="B71" s="9">
        <v>404.17</v>
      </c>
      <c r="C71" s="9">
        <v>404.17</v>
      </c>
      <c r="D71" s="9">
        <v>45.01</v>
      </c>
      <c r="E71" s="9">
        <v>11.14</v>
      </c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4"/>
      <c r="AS71" s="64"/>
      <c r="AT71" s="64"/>
    </row>
    <row r="72" spans="1:46" s="7" customFormat="1" ht="10.199999999999999" x14ac:dyDescent="0.2">
      <c r="A72" s="137" t="s">
        <v>63</v>
      </c>
      <c r="B72" s="20"/>
      <c r="C72" s="20"/>
      <c r="D72" s="21">
        <v>45.01</v>
      </c>
      <c r="E72" s="20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  <c r="AN72" s="64"/>
      <c r="AO72" s="64"/>
      <c r="AP72" s="64"/>
      <c r="AQ72" s="64"/>
      <c r="AR72" s="64"/>
      <c r="AS72" s="64"/>
      <c r="AT72" s="64"/>
    </row>
    <row r="73" spans="1:46" s="7" customFormat="1" ht="13.2" x14ac:dyDescent="0.25">
      <c r="A73" s="74" t="s">
        <v>64</v>
      </c>
      <c r="B73" s="15"/>
      <c r="C73" s="15"/>
      <c r="D73" s="16">
        <v>37.39</v>
      </c>
      <c r="E73" s="15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64"/>
      <c r="AR73" s="64"/>
      <c r="AS73" s="64"/>
      <c r="AT73" s="64"/>
    </row>
    <row r="74" spans="1:46" s="7" customFormat="1" ht="13.2" x14ac:dyDescent="0.25">
      <c r="A74" s="74" t="s">
        <v>65</v>
      </c>
      <c r="B74" s="15"/>
      <c r="C74" s="15"/>
      <c r="D74" s="16">
        <v>7.62</v>
      </c>
      <c r="E74" s="15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64"/>
      <c r="AQ74" s="64"/>
      <c r="AR74" s="64"/>
      <c r="AS74" s="64"/>
      <c r="AT74" s="64"/>
    </row>
    <row r="75" spans="1:46" s="7" customFormat="1" ht="26.4" x14ac:dyDescent="0.25">
      <c r="A75" s="73" t="s">
        <v>66</v>
      </c>
      <c r="B75" s="9">
        <v>100</v>
      </c>
      <c r="C75" s="9">
        <v>100</v>
      </c>
      <c r="D75" s="13"/>
      <c r="E75" s="13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4"/>
      <c r="AR75" s="64"/>
      <c r="AS75" s="64"/>
      <c r="AT75" s="64"/>
    </row>
    <row r="76" spans="1:46" s="7" customFormat="1" ht="26.4" x14ac:dyDescent="0.25">
      <c r="A76" s="71" t="s">
        <v>111</v>
      </c>
      <c r="B76" s="8">
        <v>30650</v>
      </c>
      <c r="C76" s="8">
        <v>30650</v>
      </c>
      <c r="D76" s="8">
        <v>1793.36</v>
      </c>
      <c r="E76" s="9">
        <v>5.85</v>
      </c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64"/>
      <c r="AR76" s="64"/>
      <c r="AS76" s="64"/>
      <c r="AT76" s="64"/>
    </row>
    <row r="77" spans="1:46" s="7" customFormat="1" ht="26.4" x14ac:dyDescent="0.25">
      <c r="A77" s="71" t="s">
        <v>112</v>
      </c>
      <c r="B77" s="8">
        <v>30650</v>
      </c>
      <c r="C77" s="8">
        <v>30650</v>
      </c>
      <c r="D77" s="8">
        <v>1793.36</v>
      </c>
      <c r="E77" s="9">
        <v>5.85</v>
      </c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64"/>
      <c r="AS77" s="64"/>
      <c r="AT77" s="64"/>
    </row>
    <row r="78" spans="1:46" s="7" customFormat="1" ht="13.2" x14ac:dyDescent="0.25">
      <c r="A78" s="71" t="s">
        <v>113</v>
      </c>
      <c r="B78" s="8">
        <v>199100</v>
      </c>
      <c r="C78" s="8">
        <v>199100</v>
      </c>
      <c r="D78" s="8">
        <v>109796.63</v>
      </c>
      <c r="E78" s="9">
        <v>55.15</v>
      </c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64"/>
      <c r="AR78" s="64"/>
      <c r="AS78" s="64"/>
      <c r="AT78" s="64"/>
    </row>
    <row r="79" spans="1:46" s="7" customFormat="1" ht="13.2" x14ac:dyDescent="0.25">
      <c r="A79" s="71" t="s">
        <v>114</v>
      </c>
      <c r="B79" s="8">
        <v>199100</v>
      </c>
      <c r="C79" s="8">
        <v>199100</v>
      </c>
      <c r="D79" s="8">
        <v>109796.63</v>
      </c>
      <c r="E79" s="9">
        <v>55.15</v>
      </c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64"/>
      <c r="AQ79" s="64"/>
      <c r="AR79" s="64"/>
      <c r="AS79" s="64"/>
      <c r="AT79" s="64"/>
    </row>
    <row r="80" spans="1:46" s="7" customFormat="1" ht="26.4" x14ac:dyDescent="0.25">
      <c r="A80" s="71" t="s">
        <v>115</v>
      </c>
      <c r="B80" s="8">
        <v>2200</v>
      </c>
      <c r="C80" s="8">
        <v>2200</v>
      </c>
      <c r="D80" s="8">
        <v>3216.97</v>
      </c>
      <c r="E80" s="9">
        <v>146.22999999999999</v>
      </c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  <c r="AQ80" s="64"/>
      <c r="AR80" s="64"/>
      <c r="AS80" s="64"/>
      <c r="AT80" s="64"/>
    </row>
    <row r="81" spans="1:46" s="7" customFormat="1" ht="26.4" x14ac:dyDescent="0.25">
      <c r="A81" s="71" t="s">
        <v>116</v>
      </c>
      <c r="B81" s="8">
        <v>2200</v>
      </c>
      <c r="C81" s="8">
        <v>2200</v>
      </c>
      <c r="D81" s="8">
        <v>3216.97</v>
      </c>
      <c r="E81" s="9">
        <v>146.22999999999999</v>
      </c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64"/>
      <c r="AS81" s="64"/>
      <c r="AT81" s="64"/>
    </row>
    <row r="82" spans="1:46" s="7" customFormat="1" ht="13.2" x14ac:dyDescent="0.25">
      <c r="A82" s="73" t="s">
        <v>24</v>
      </c>
      <c r="B82" s="8">
        <v>3110043.45</v>
      </c>
      <c r="C82" s="8">
        <v>3110043.45</v>
      </c>
      <c r="D82" s="8">
        <v>1780129.72</v>
      </c>
      <c r="E82" s="9">
        <v>57.24</v>
      </c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64"/>
      <c r="AS82" s="64"/>
      <c r="AT82" s="64"/>
    </row>
    <row r="83" spans="1:46" s="7" customFormat="1" ht="10.199999999999999" x14ac:dyDescent="0.2">
      <c r="A83" s="137" t="s">
        <v>25</v>
      </c>
      <c r="B83" s="20"/>
      <c r="C83" s="20"/>
      <c r="D83" s="22">
        <v>1484876.28</v>
      </c>
      <c r="E83" s="20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  <c r="AQ83" s="64"/>
      <c r="AR83" s="64"/>
      <c r="AS83" s="64"/>
      <c r="AT83" s="64"/>
    </row>
    <row r="84" spans="1:46" s="7" customFormat="1" ht="13.2" x14ac:dyDescent="0.25">
      <c r="A84" s="74" t="s">
        <v>26</v>
      </c>
      <c r="B84" s="15"/>
      <c r="C84" s="15"/>
      <c r="D84" s="14">
        <v>1433089.43</v>
      </c>
      <c r="E84" s="15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  <c r="AQ84" s="64"/>
      <c r="AR84" s="64"/>
      <c r="AS84" s="64"/>
      <c r="AT84" s="64"/>
    </row>
    <row r="85" spans="1:46" s="7" customFormat="1" ht="13.2" x14ac:dyDescent="0.25">
      <c r="A85" s="74" t="s">
        <v>27</v>
      </c>
      <c r="B85" s="15"/>
      <c r="C85" s="15"/>
      <c r="D85" s="14">
        <v>51786.85</v>
      </c>
      <c r="E85" s="15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4"/>
      <c r="AO85" s="64"/>
      <c r="AP85" s="64"/>
      <c r="AQ85" s="64"/>
      <c r="AR85" s="64"/>
      <c r="AS85" s="64"/>
      <c r="AT85" s="64"/>
    </row>
    <row r="86" spans="1:46" s="7" customFormat="1" ht="10.199999999999999" x14ac:dyDescent="0.2">
      <c r="A86" s="137" t="s">
        <v>28</v>
      </c>
      <c r="B86" s="20"/>
      <c r="C86" s="20"/>
      <c r="D86" s="22">
        <v>50237.64</v>
      </c>
      <c r="E86" s="20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4"/>
      <c r="AP86" s="64"/>
      <c r="AQ86" s="64"/>
      <c r="AR86" s="64"/>
      <c r="AS86" s="64"/>
      <c r="AT86" s="64"/>
    </row>
    <row r="87" spans="1:46" s="7" customFormat="1" ht="13.2" x14ac:dyDescent="0.25">
      <c r="A87" s="74" t="s">
        <v>29</v>
      </c>
      <c r="B87" s="15"/>
      <c r="C87" s="15"/>
      <c r="D87" s="14">
        <v>50237.64</v>
      </c>
      <c r="E87" s="15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64"/>
      <c r="AP87" s="64"/>
      <c r="AQ87" s="64"/>
      <c r="AR87" s="64"/>
      <c r="AS87" s="64"/>
      <c r="AT87" s="64"/>
    </row>
    <row r="88" spans="1:46" s="7" customFormat="1" ht="10.199999999999999" x14ac:dyDescent="0.2">
      <c r="A88" s="137" t="s">
        <v>30</v>
      </c>
      <c r="B88" s="20"/>
      <c r="C88" s="20"/>
      <c r="D88" s="22">
        <v>245015.8</v>
      </c>
      <c r="E88" s="20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  <c r="AO88" s="64"/>
      <c r="AP88" s="64"/>
      <c r="AQ88" s="64"/>
      <c r="AR88" s="64"/>
      <c r="AS88" s="64"/>
      <c r="AT88" s="64"/>
    </row>
    <row r="89" spans="1:46" s="7" customFormat="1" ht="13.2" x14ac:dyDescent="0.25">
      <c r="A89" s="74" t="s">
        <v>31</v>
      </c>
      <c r="B89" s="15"/>
      <c r="C89" s="15"/>
      <c r="D89" s="14">
        <v>245015.8</v>
      </c>
      <c r="E89" s="15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64"/>
      <c r="AQ89" s="64"/>
      <c r="AR89" s="64"/>
      <c r="AS89" s="64"/>
      <c r="AT89" s="64"/>
    </row>
    <row r="90" spans="1:46" s="7" customFormat="1" ht="13.2" x14ac:dyDescent="0.25">
      <c r="A90" s="73" t="s">
        <v>32</v>
      </c>
      <c r="B90" s="8">
        <v>13429.78</v>
      </c>
      <c r="C90" s="8">
        <v>13429.78</v>
      </c>
      <c r="D90" s="8">
        <v>7299.09</v>
      </c>
      <c r="E90" s="9">
        <v>54.35</v>
      </c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64"/>
      <c r="AO90" s="64"/>
      <c r="AP90" s="64"/>
      <c r="AQ90" s="64"/>
      <c r="AR90" s="64"/>
      <c r="AS90" s="64"/>
      <c r="AT90" s="64"/>
    </row>
    <row r="91" spans="1:46" s="7" customFormat="1" ht="10.199999999999999" x14ac:dyDescent="0.2">
      <c r="A91" s="137" t="s">
        <v>33</v>
      </c>
      <c r="B91" s="20"/>
      <c r="C91" s="20"/>
      <c r="D91" s="21">
        <v>540.29999999999995</v>
      </c>
      <c r="E91" s="20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64"/>
      <c r="AP91" s="64"/>
      <c r="AQ91" s="64"/>
      <c r="AR91" s="64"/>
      <c r="AS91" s="64"/>
      <c r="AT91" s="64"/>
    </row>
    <row r="92" spans="1:46" s="7" customFormat="1" ht="13.2" x14ac:dyDescent="0.25">
      <c r="A92" s="74" t="s">
        <v>34</v>
      </c>
      <c r="B92" s="15"/>
      <c r="C92" s="15"/>
      <c r="D92" s="16">
        <v>540.29999999999995</v>
      </c>
      <c r="E92" s="15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/>
      <c r="AK92" s="64"/>
      <c r="AL92" s="64"/>
      <c r="AM92" s="64"/>
      <c r="AN92" s="64"/>
      <c r="AO92" s="64"/>
      <c r="AP92" s="64"/>
      <c r="AQ92" s="64"/>
      <c r="AR92" s="64"/>
      <c r="AS92" s="64"/>
      <c r="AT92" s="64"/>
    </row>
    <row r="93" spans="1:46" s="7" customFormat="1" ht="10.199999999999999" x14ac:dyDescent="0.2">
      <c r="A93" s="137" t="s">
        <v>38</v>
      </c>
      <c r="B93" s="20"/>
      <c r="C93" s="20"/>
      <c r="D93" s="21">
        <v>77.739999999999995</v>
      </c>
      <c r="E93" s="20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64"/>
      <c r="AO93" s="64"/>
      <c r="AP93" s="64"/>
      <c r="AQ93" s="64"/>
      <c r="AR93" s="64"/>
      <c r="AS93" s="64"/>
      <c r="AT93" s="64"/>
    </row>
    <row r="94" spans="1:46" s="7" customFormat="1" ht="13.2" x14ac:dyDescent="0.25">
      <c r="A94" s="74" t="s">
        <v>40</v>
      </c>
      <c r="B94" s="15"/>
      <c r="C94" s="15"/>
      <c r="D94" s="16">
        <v>77.739999999999995</v>
      </c>
      <c r="E94" s="15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64"/>
      <c r="AI94" s="64"/>
      <c r="AJ94" s="64"/>
      <c r="AK94" s="64"/>
      <c r="AL94" s="64"/>
      <c r="AM94" s="64"/>
      <c r="AN94" s="64"/>
      <c r="AO94" s="64"/>
      <c r="AP94" s="64"/>
      <c r="AQ94" s="64"/>
      <c r="AR94" s="64"/>
      <c r="AS94" s="64"/>
      <c r="AT94" s="64"/>
    </row>
    <row r="95" spans="1:46" s="7" customFormat="1" ht="10.199999999999999" x14ac:dyDescent="0.2">
      <c r="A95" s="137" t="s">
        <v>45</v>
      </c>
      <c r="B95" s="20"/>
      <c r="C95" s="20"/>
      <c r="D95" s="22">
        <v>2886.25</v>
      </c>
      <c r="E95" s="20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64"/>
      <c r="AI95" s="64"/>
      <c r="AJ95" s="64"/>
      <c r="AK95" s="64"/>
      <c r="AL95" s="64"/>
      <c r="AM95" s="64"/>
      <c r="AN95" s="64"/>
      <c r="AO95" s="64"/>
      <c r="AP95" s="64"/>
      <c r="AQ95" s="64"/>
      <c r="AR95" s="64"/>
      <c r="AS95" s="64"/>
      <c r="AT95" s="64"/>
    </row>
    <row r="96" spans="1:46" s="7" customFormat="1" ht="13.2" x14ac:dyDescent="0.25">
      <c r="A96" s="74" t="s">
        <v>51</v>
      </c>
      <c r="B96" s="15"/>
      <c r="C96" s="15"/>
      <c r="D96" s="14">
        <v>2886.25</v>
      </c>
      <c r="E96" s="15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  <c r="AN96" s="64"/>
      <c r="AO96" s="64"/>
      <c r="AP96" s="64"/>
      <c r="AQ96" s="64"/>
      <c r="AR96" s="64"/>
      <c r="AS96" s="64"/>
      <c r="AT96" s="64"/>
    </row>
    <row r="97" spans="1:46" s="7" customFormat="1" ht="10.199999999999999" x14ac:dyDescent="0.2">
      <c r="A97" s="137" t="s">
        <v>54</v>
      </c>
      <c r="B97" s="20"/>
      <c r="C97" s="20"/>
      <c r="D97" s="21">
        <v>14.8</v>
      </c>
      <c r="E97" s="20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/>
      <c r="AQ97" s="64"/>
      <c r="AR97" s="64"/>
      <c r="AS97" s="64"/>
      <c r="AT97" s="64"/>
    </row>
    <row r="98" spans="1:46" s="7" customFormat="1" ht="13.2" x14ac:dyDescent="0.25">
      <c r="A98" s="74" t="s">
        <v>55</v>
      </c>
      <c r="B98" s="15"/>
      <c r="C98" s="15"/>
      <c r="D98" s="16">
        <v>14.8</v>
      </c>
      <c r="E98" s="15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64"/>
      <c r="AO98" s="64"/>
      <c r="AP98" s="64"/>
      <c r="AQ98" s="64"/>
      <c r="AR98" s="64"/>
      <c r="AS98" s="64"/>
      <c r="AT98" s="64"/>
    </row>
    <row r="99" spans="1:46" s="7" customFormat="1" ht="10.199999999999999" x14ac:dyDescent="0.2">
      <c r="A99" s="137" t="s">
        <v>56</v>
      </c>
      <c r="B99" s="20"/>
      <c r="C99" s="20"/>
      <c r="D99" s="22">
        <v>3780</v>
      </c>
      <c r="E99" s="20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  <c r="AJ99" s="64"/>
      <c r="AK99" s="64"/>
      <c r="AL99" s="64"/>
      <c r="AM99" s="64"/>
      <c r="AN99" s="64"/>
      <c r="AO99" s="64"/>
      <c r="AP99" s="64"/>
      <c r="AQ99" s="64"/>
      <c r="AR99" s="64"/>
      <c r="AS99" s="64"/>
      <c r="AT99" s="64"/>
    </row>
    <row r="100" spans="1:46" s="7" customFormat="1" ht="13.2" x14ac:dyDescent="0.25">
      <c r="A100" s="74" t="s">
        <v>60</v>
      </c>
      <c r="B100" s="15"/>
      <c r="C100" s="15"/>
      <c r="D100" s="14">
        <v>3780</v>
      </c>
      <c r="E100" s="15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64"/>
      <c r="AO100" s="64"/>
      <c r="AP100" s="64"/>
      <c r="AQ100" s="64"/>
      <c r="AR100" s="64"/>
      <c r="AS100" s="64"/>
      <c r="AT100" s="64"/>
    </row>
    <row r="101" spans="1:46" s="7" customFormat="1" ht="13.2" x14ac:dyDescent="0.25">
      <c r="A101" s="73" t="s">
        <v>62</v>
      </c>
      <c r="B101" s="9">
        <v>10</v>
      </c>
      <c r="C101" s="9">
        <v>10</v>
      </c>
      <c r="D101" s="13"/>
      <c r="E101" s="13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  <c r="AN101" s="64"/>
      <c r="AO101" s="64"/>
      <c r="AP101" s="64"/>
      <c r="AQ101" s="64"/>
      <c r="AR101" s="64"/>
      <c r="AS101" s="64"/>
      <c r="AT101" s="64"/>
    </row>
    <row r="102" spans="1:46" s="7" customFormat="1" ht="26.4" x14ac:dyDescent="0.25">
      <c r="A102" s="73" t="s">
        <v>66</v>
      </c>
      <c r="B102" s="9">
        <v>129.09</v>
      </c>
      <c r="C102" s="9">
        <v>129.09</v>
      </c>
      <c r="D102" s="9">
        <v>396.35</v>
      </c>
      <c r="E102" s="9">
        <v>307.02999999999997</v>
      </c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  <c r="AO102" s="64"/>
      <c r="AP102" s="64"/>
      <c r="AQ102" s="64"/>
      <c r="AR102" s="64"/>
      <c r="AS102" s="64"/>
      <c r="AT102" s="64"/>
    </row>
    <row r="103" spans="1:46" s="7" customFormat="1" ht="10.199999999999999" x14ac:dyDescent="0.2">
      <c r="A103" s="137" t="s">
        <v>67</v>
      </c>
      <c r="B103" s="20"/>
      <c r="C103" s="20"/>
      <c r="D103" s="21">
        <v>396.35</v>
      </c>
      <c r="E103" s="20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  <c r="AO103" s="64"/>
      <c r="AP103" s="64"/>
      <c r="AQ103" s="64"/>
      <c r="AR103" s="64"/>
      <c r="AS103" s="64"/>
      <c r="AT103" s="64"/>
    </row>
    <row r="104" spans="1:46" s="7" customFormat="1" ht="13.2" x14ac:dyDescent="0.25">
      <c r="A104" s="74" t="s">
        <v>68</v>
      </c>
      <c r="B104" s="15"/>
      <c r="C104" s="15"/>
      <c r="D104" s="16">
        <v>396.35</v>
      </c>
      <c r="E104" s="15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64"/>
      <c r="AO104" s="64"/>
      <c r="AP104" s="64"/>
      <c r="AQ104" s="64"/>
      <c r="AR104" s="64"/>
      <c r="AS104" s="64"/>
      <c r="AT104" s="64"/>
    </row>
    <row r="105" spans="1:46" s="7" customFormat="1" ht="26.4" x14ac:dyDescent="0.25">
      <c r="A105" s="71" t="s">
        <v>117</v>
      </c>
      <c r="B105" s="8">
        <v>3123612.32</v>
      </c>
      <c r="C105" s="8">
        <v>3123612.32</v>
      </c>
      <c r="D105" s="8">
        <v>1787825.16</v>
      </c>
      <c r="E105" s="9">
        <v>57.24</v>
      </c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  <c r="AH105" s="64"/>
      <c r="AI105" s="64"/>
      <c r="AJ105" s="64"/>
      <c r="AK105" s="64"/>
      <c r="AL105" s="64"/>
      <c r="AM105" s="64"/>
      <c r="AN105" s="64"/>
      <c r="AO105" s="64"/>
      <c r="AP105" s="64"/>
      <c r="AQ105" s="64"/>
      <c r="AR105" s="64"/>
      <c r="AS105" s="64"/>
      <c r="AT105" s="64"/>
    </row>
    <row r="106" spans="1:46" s="7" customFormat="1" ht="26.4" x14ac:dyDescent="0.25">
      <c r="A106" s="71" t="s">
        <v>118</v>
      </c>
      <c r="B106" s="8">
        <v>3123612.32</v>
      </c>
      <c r="C106" s="8">
        <v>3123612.32</v>
      </c>
      <c r="D106" s="8">
        <v>1787825.16</v>
      </c>
      <c r="E106" s="9">
        <v>57.24</v>
      </c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  <c r="AN106" s="64"/>
      <c r="AO106" s="64"/>
      <c r="AP106" s="64"/>
      <c r="AQ106" s="64"/>
      <c r="AR106" s="64"/>
      <c r="AS106" s="64"/>
      <c r="AT106" s="64"/>
    </row>
    <row r="107" spans="1:46" s="7" customFormat="1" ht="13.2" x14ac:dyDescent="0.25">
      <c r="A107" s="73" t="s">
        <v>32</v>
      </c>
      <c r="B107" s="9">
        <v>824.15</v>
      </c>
      <c r="C107" s="9">
        <v>824.15</v>
      </c>
      <c r="D107" s="13"/>
      <c r="E107" s="13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  <c r="AN107" s="64"/>
      <c r="AO107" s="64"/>
      <c r="AP107" s="64"/>
      <c r="AQ107" s="64"/>
      <c r="AR107" s="64"/>
      <c r="AS107" s="64"/>
      <c r="AT107" s="64"/>
    </row>
    <row r="108" spans="1:46" s="7" customFormat="1" ht="13.2" x14ac:dyDescent="0.25">
      <c r="A108" s="71" t="s">
        <v>119</v>
      </c>
      <c r="B108" s="9">
        <v>824.15</v>
      </c>
      <c r="C108" s="9">
        <v>824.15</v>
      </c>
      <c r="D108" s="13"/>
      <c r="E108" s="13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64"/>
      <c r="AI108" s="64"/>
      <c r="AJ108" s="64"/>
      <c r="AK108" s="64"/>
      <c r="AL108" s="64"/>
      <c r="AM108" s="64"/>
      <c r="AN108" s="64"/>
      <c r="AO108" s="64"/>
      <c r="AP108" s="64"/>
      <c r="AQ108" s="64"/>
      <c r="AR108" s="64"/>
      <c r="AS108" s="64"/>
      <c r="AT108" s="64"/>
    </row>
    <row r="109" spans="1:46" s="7" customFormat="1" ht="13.2" x14ac:dyDescent="0.25">
      <c r="A109" s="71" t="s">
        <v>120</v>
      </c>
      <c r="B109" s="9">
        <v>824.15</v>
      </c>
      <c r="C109" s="9">
        <v>824.15</v>
      </c>
      <c r="D109" s="13"/>
      <c r="E109" s="13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64"/>
      <c r="AO109" s="64"/>
      <c r="AP109" s="64"/>
      <c r="AQ109" s="64"/>
      <c r="AR109" s="64"/>
      <c r="AS109" s="64"/>
      <c r="AT109" s="64"/>
    </row>
    <row r="110" spans="1:46" s="7" customFormat="1" ht="26.4" x14ac:dyDescent="0.25">
      <c r="A110" s="176" t="s">
        <v>121</v>
      </c>
      <c r="B110" s="177">
        <v>17341.43</v>
      </c>
      <c r="C110" s="177">
        <v>17341.43</v>
      </c>
      <c r="D110" s="177">
        <v>2925</v>
      </c>
      <c r="E110" s="178">
        <v>16.87</v>
      </c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4"/>
      <c r="AM110" s="64"/>
      <c r="AN110" s="64"/>
      <c r="AO110" s="64"/>
      <c r="AP110" s="64"/>
      <c r="AQ110" s="64"/>
      <c r="AR110" s="64"/>
      <c r="AS110" s="64"/>
      <c r="AT110" s="64"/>
    </row>
    <row r="111" spans="1:46" s="19" customFormat="1" ht="13.2" x14ac:dyDescent="0.25">
      <c r="A111" s="72" t="s">
        <v>122</v>
      </c>
      <c r="B111" s="17">
        <v>14888.93</v>
      </c>
      <c r="C111" s="17">
        <v>14888.93</v>
      </c>
      <c r="D111" s="23"/>
      <c r="E111" s="23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  <c r="AN111" s="64"/>
      <c r="AO111" s="64"/>
      <c r="AP111" s="64"/>
      <c r="AQ111" s="64"/>
      <c r="AR111" s="64"/>
      <c r="AS111" s="64"/>
      <c r="AT111" s="64"/>
    </row>
    <row r="112" spans="1:46" s="7" customFormat="1" ht="13.2" x14ac:dyDescent="0.25">
      <c r="A112" s="73" t="s">
        <v>24</v>
      </c>
      <c r="B112" s="8">
        <v>6987.86</v>
      </c>
      <c r="C112" s="8">
        <v>6987.86</v>
      </c>
      <c r="D112" s="13"/>
      <c r="E112" s="13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64"/>
      <c r="AI112" s="64"/>
      <c r="AJ112" s="64"/>
      <c r="AK112" s="64"/>
      <c r="AL112" s="64"/>
      <c r="AM112" s="64"/>
      <c r="AN112" s="64"/>
      <c r="AO112" s="64"/>
      <c r="AP112" s="64"/>
      <c r="AQ112" s="64"/>
      <c r="AR112" s="64"/>
      <c r="AS112" s="64"/>
      <c r="AT112" s="64"/>
    </row>
    <row r="113" spans="1:46" s="7" customFormat="1" ht="13.2" x14ac:dyDescent="0.25">
      <c r="A113" s="71" t="s">
        <v>104</v>
      </c>
      <c r="B113" s="8">
        <v>6987.86</v>
      </c>
      <c r="C113" s="8">
        <v>6987.86</v>
      </c>
      <c r="D113" s="13"/>
      <c r="E113" s="13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64"/>
      <c r="AO113" s="64"/>
      <c r="AP113" s="64"/>
      <c r="AQ113" s="64"/>
      <c r="AR113" s="64"/>
      <c r="AS113" s="64"/>
      <c r="AT113" s="64"/>
    </row>
    <row r="114" spans="1:46" s="7" customFormat="1" ht="13.2" x14ac:dyDescent="0.25">
      <c r="A114" s="73" t="s">
        <v>24</v>
      </c>
      <c r="B114" s="8">
        <v>7295.07</v>
      </c>
      <c r="C114" s="8">
        <v>7295.07</v>
      </c>
      <c r="D114" s="13"/>
      <c r="E114" s="13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64"/>
      <c r="AP114" s="64"/>
      <c r="AQ114" s="64"/>
      <c r="AR114" s="64"/>
      <c r="AS114" s="64"/>
      <c r="AT114" s="64"/>
    </row>
    <row r="115" spans="1:46" s="7" customFormat="1" ht="13.2" x14ac:dyDescent="0.25">
      <c r="A115" s="73" t="s">
        <v>32</v>
      </c>
      <c r="B115" s="9">
        <v>606</v>
      </c>
      <c r="C115" s="9">
        <v>606</v>
      </c>
      <c r="D115" s="13"/>
      <c r="E115" s="13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  <c r="AN115" s="64"/>
      <c r="AO115" s="64"/>
      <c r="AP115" s="64"/>
      <c r="AQ115" s="64"/>
      <c r="AR115" s="64"/>
      <c r="AS115" s="64"/>
      <c r="AT115" s="64"/>
    </row>
    <row r="116" spans="1:46" s="7" customFormat="1" ht="26.4" x14ac:dyDescent="0.25">
      <c r="A116" s="71" t="s">
        <v>117</v>
      </c>
      <c r="B116" s="8">
        <v>5357.14</v>
      </c>
      <c r="C116" s="8">
        <v>5357.14</v>
      </c>
      <c r="D116" s="13"/>
      <c r="E116" s="13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64"/>
      <c r="AP116" s="64"/>
      <c r="AQ116" s="64"/>
      <c r="AR116" s="64"/>
      <c r="AS116" s="64"/>
      <c r="AT116" s="64"/>
    </row>
    <row r="117" spans="1:46" s="7" customFormat="1" ht="26.4" x14ac:dyDescent="0.25">
      <c r="A117" s="71" t="s">
        <v>123</v>
      </c>
      <c r="B117" s="8">
        <v>5357.14</v>
      </c>
      <c r="C117" s="8">
        <v>5357.14</v>
      </c>
      <c r="D117" s="13"/>
      <c r="E117" s="13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  <c r="AN117" s="64"/>
      <c r="AO117" s="64"/>
      <c r="AP117" s="64"/>
      <c r="AQ117" s="64"/>
      <c r="AR117" s="64"/>
      <c r="AS117" s="64"/>
      <c r="AT117" s="64"/>
    </row>
    <row r="118" spans="1:46" s="7" customFormat="1" ht="13.2" x14ac:dyDescent="0.25">
      <c r="A118" s="71" t="s">
        <v>124</v>
      </c>
      <c r="B118" s="8">
        <v>2543.9299999999998</v>
      </c>
      <c r="C118" s="8">
        <v>2543.9299999999998</v>
      </c>
      <c r="D118" s="13"/>
      <c r="E118" s="13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/>
      <c r="AM118" s="64"/>
      <c r="AN118" s="64"/>
      <c r="AO118" s="64"/>
      <c r="AP118" s="64"/>
      <c r="AQ118" s="64"/>
      <c r="AR118" s="64"/>
      <c r="AS118" s="64"/>
      <c r="AT118" s="64"/>
    </row>
    <row r="119" spans="1:46" s="7" customFormat="1" ht="26.4" x14ac:dyDescent="0.25">
      <c r="A119" s="71" t="s">
        <v>125</v>
      </c>
      <c r="B119" s="8">
        <v>2543.9299999999998</v>
      </c>
      <c r="C119" s="8">
        <v>2543.9299999999998</v>
      </c>
      <c r="D119" s="13"/>
      <c r="E119" s="13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  <c r="AI119" s="64"/>
      <c r="AJ119" s="64"/>
      <c r="AK119" s="64"/>
      <c r="AL119" s="64"/>
      <c r="AM119" s="64"/>
      <c r="AN119" s="64"/>
      <c r="AO119" s="64"/>
      <c r="AP119" s="64"/>
      <c r="AQ119" s="64"/>
      <c r="AR119" s="64"/>
      <c r="AS119" s="64"/>
      <c r="AT119" s="64"/>
    </row>
    <row r="120" spans="1:46" s="19" customFormat="1" ht="26.4" x14ac:dyDescent="0.25">
      <c r="A120" s="72" t="s">
        <v>126</v>
      </c>
      <c r="B120" s="17">
        <v>2452.5</v>
      </c>
      <c r="C120" s="17">
        <v>2452.5</v>
      </c>
      <c r="D120" s="17">
        <v>2925</v>
      </c>
      <c r="E120" s="18">
        <v>119.27</v>
      </c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64"/>
      <c r="AI120" s="64"/>
      <c r="AJ120" s="64"/>
      <c r="AK120" s="64"/>
      <c r="AL120" s="64"/>
      <c r="AM120" s="64"/>
      <c r="AN120" s="64"/>
      <c r="AO120" s="64"/>
      <c r="AP120" s="64"/>
      <c r="AQ120" s="64"/>
      <c r="AR120" s="64"/>
      <c r="AS120" s="64"/>
      <c r="AT120" s="64"/>
    </row>
    <row r="121" spans="1:46" s="7" customFormat="1" ht="26.4" x14ac:dyDescent="0.25">
      <c r="A121" s="73" t="s">
        <v>69</v>
      </c>
      <c r="B121" s="8">
        <v>2452.5</v>
      </c>
      <c r="C121" s="8">
        <v>2452.5</v>
      </c>
      <c r="D121" s="8">
        <v>2925</v>
      </c>
      <c r="E121" s="9">
        <v>119.27</v>
      </c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64"/>
      <c r="AI121" s="64"/>
      <c r="AJ121" s="64"/>
      <c r="AK121" s="64"/>
      <c r="AL121" s="64"/>
      <c r="AM121" s="64"/>
      <c r="AN121" s="64"/>
      <c r="AO121" s="64"/>
      <c r="AP121" s="64"/>
      <c r="AQ121" s="64"/>
      <c r="AR121" s="64"/>
      <c r="AS121" s="64"/>
      <c r="AT121" s="64"/>
    </row>
    <row r="122" spans="1:46" s="7" customFormat="1" ht="10.199999999999999" x14ac:dyDescent="0.2">
      <c r="A122" s="137" t="s">
        <v>70</v>
      </c>
      <c r="B122" s="20"/>
      <c r="C122" s="20"/>
      <c r="D122" s="22">
        <v>2925</v>
      </c>
      <c r="E122" s="20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/>
      <c r="AK122" s="64"/>
      <c r="AL122" s="64"/>
      <c r="AM122" s="64"/>
      <c r="AN122" s="64"/>
      <c r="AO122" s="64"/>
      <c r="AP122" s="64"/>
      <c r="AQ122" s="64"/>
      <c r="AR122" s="64"/>
      <c r="AS122" s="64"/>
      <c r="AT122" s="64"/>
    </row>
    <row r="123" spans="1:46" s="7" customFormat="1" ht="13.2" x14ac:dyDescent="0.25">
      <c r="A123" s="74" t="s">
        <v>71</v>
      </c>
      <c r="B123" s="15"/>
      <c r="C123" s="15"/>
      <c r="D123" s="14">
        <v>2925</v>
      </c>
      <c r="E123" s="15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64"/>
      <c r="AI123" s="64"/>
      <c r="AJ123" s="64"/>
      <c r="AK123" s="64"/>
      <c r="AL123" s="64"/>
      <c r="AM123" s="64"/>
      <c r="AN123" s="64"/>
      <c r="AO123" s="64"/>
      <c r="AP123" s="64"/>
      <c r="AQ123" s="64"/>
      <c r="AR123" s="64"/>
      <c r="AS123" s="64"/>
      <c r="AT123" s="64"/>
    </row>
    <row r="124" spans="1:46" s="7" customFormat="1" ht="26.4" x14ac:dyDescent="0.25">
      <c r="A124" s="71" t="s">
        <v>117</v>
      </c>
      <c r="B124" s="8">
        <v>2452.5</v>
      </c>
      <c r="C124" s="8">
        <v>2452.5</v>
      </c>
      <c r="D124" s="8">
        <v>2925</v>
      </c>
      <c r="E124" s="9">
        <v>119.27</v>
      </c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64"/>
      <c r="AI124" s="64"/>
      <c r="AJ124" s="64"/>
      <c r="AK124" s="64"/>
      <c r="AL124" s="64"/>
      <c r="AM124" s="64"/>
      <c r="AN124" s="64"/>
      <c r="AO124" s="64"/>
      <c r="AP124" s="64"/>
      <c r="AQ124" s="64"/>
      <c r="AR124" s="64"/>
      <c r="AS124" s="64"/>
      <c r="AT124" s="64"/>
    </row>
    <row r="125" spans="1:46" s="7" customFormat="1" ht="26.4" x14ac:dyDescent="0.25">
      <c r="A125" s="71" t="s">
        <v>118</v>
      </c>
      <c r="B125" s="8">
        <v>2452.5</v>
      </c>
      <c r="C125" s="8">
        <v>2452.5</v>
      </c>
      <c r="D125" s="8">
        <v>2925</v>
      </c>
      <c r="E125" s="9">
        <v>119.27</v>
      </c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/>
      <c r="AI125" s="64"/>
      <c r="AJ125" s="64"/>
      <c r="AK125" s="64"/>
      <c r="AL125" s="64"/>
      <c r="AM125" s="64"/>
      <c r="AN125" s="64"/>
      <c r="AO125" s="64"/>
      <c r="AP125" s="64"/>
      <c r="AQ125" s="64"/>
      <c r="AR125" s="64"/>
      <c r="AS125" s="64"/>
      <c r="AT125" s="64"/>
    </row>
    <row r="126" spans="1:46" s="7" customFormat="1" ht="26.4" x14ac:dyDescent="0.25">
      <c r="A126" s="176" t="s">
        <v>127</v>
      </c>
      <c r="B126" s="177">
        <v>20348</v>
      </c>
      <c r="C126" s="177">
        <v>20348</v>
      </c>
      <c r="D126" s="177">
        <v>4668.6099999999997</v>
      </c>
      <c r="E126" s="178">
        <v>22.94</v>
      </c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  <c r="AJ126" s="64"/>
      <c r="AK126" s="64"/>
      <c r="AL126" s="64"/>
      <c r="AM126" s="64"/>
      <c r="AN126" s="64"/>
      <c r="AO126" s="64"/>
      <c r="AP126" s="64"/>
      <c r="AQ126" s="64"/>
      <c r="AR126" s="64"/>
      <c r="AS126" s="64"/>
      <c r="AT126" s="64"/>
    </row>
    <row r="127" spans="1:46" s="7" customFormat="1" ht="13.2" x14ac:dyDescent="0.25">
      <c r="A127" s="75" t="s">
        <v>128</v>
      </c>
      <c r="B127" s="24">
        <v>20348</v>
      </c>
      <c r="C127" s="24">
        <v>20348</v>
      </c>
      <c r="D127" s="24">
        <v>4668.6099999999997</v>
      </c>
      <c r="E127" s="25">
        <v>22.94</v>
      </c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64"/>
      <c r="AI127" s="64"/>
      <c r="AJ127" s="64"/>
      <c r="AK127" s="64"/>
      <c r="AL127" s="64"/>
      <c r="AM127" s="64"/>
      <c r="AN127" s="64"/>
      <c r="AO127" s="64"/>
      <c r="AP127" s="64"/>
      <c r="AQ127" s="64"/>
      <c r="AR127" s="64"/>
      <c r="AS127" s="64"/>
      <c r="AT127" s="64"/>
    </row>
    <row r="128" spans="1:46" s="7" customFormat="1" ht="13.2" x14ac:dyDescent="0.25">
      <c r="A128" s="73" t="s">
        <v>73</v>
      </c>
      <c r="B128" s="8">
        <v>19300</v>
      </c>
      <c r="C128" s="8">
        <v>19300</v>
      </c>
      <c r="D128" s="8">
        <v>3648.19</v>
      </c>
      <c r="E128" s="9">
        <v>18.899999999999999</v>
      </c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64"/>
      <c r="AI128" s="64"/>
      <c r="AJ128" s="64"/>
      <c r="AK128" s="64"/>
      <c r="AL128" s="64"/>
      <c r="AM128" s="64"/>
      <c r="AN128" s="64"/>
      <c r="AO128" s="64"/>
      <c r="AP128" s="64"/>
      <c r="AQ128" s="64"/>
      <c r="AR128" s="64"/>
      <c r="AS128" s="64"/>
      <c r="AT128" s="64"/>
    </row>
    <row r="129" spans="1:46" s="7" customFormat="1" ht="10.199999999999999" x14ac:dyDescent="0.2">
      <c r="A129" s="137" t="s">
        <v>74</v>
      </c>
      <c r="B129" s="20"/>
      <c r="C129" s="20"/>
      <c r="D129" s="22">
        <v>3648.19</v>
      </c>
      <c r="E129" s="20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64"/>
      <c r="AI129" s="64"/>
      <c r="AJ129" s="64"/>
      <c r="AK129" s="64"/>
      <c r="AL129" s="64"/>
      <c r="AM129" s="64"/>
      <c r="AN129" s="64"/>
      <c r="AO129" s="64"/>
      <c r="AP129" s="64"/>
      <c r="AQ129" s="64"/>
      <c r="AR129" s="64"/>
      <c r="AS129" s="64"/>
      <c r="AT129" s="64"/>
    </row>
    <row r="130" spans="1:46" s="7" customFormat="1" ht="13.2" x14ac:dyDescent="0.25">
      <c r="A130" s="74" t="s">
        <v>75</v>
      </c>
      <c r="B130" s="15"/>
      <c r="C130" s="15"/>
      <c r="D130" s="14">
        <v>2837.89</v>
      </c>
      <c r="E130" s="15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64"/>
      <c r="AE130" s="64"/>
      <c r="AF130" s="64"/>
      <c r="AG130" s="64"/>
      <c r="AH130" s="64"/>
      <c r="AI130" s="64"/>
      <c r="AJ130" s="64"/>
      <c r="AK130" s="64"/>
      <c r="AL130" s="64"/>
      <c r="AM130" s="64"/>
      <c r="AN130" s="64"/>
      <c r="AO130" s="64"/>
      <c r="AP130" s="64"/>
      <c r="AQ130" s="64"/>
      <c r="AR130" s="64"/>
      <c r="AS130" s="64"/>
      <c r="AT130" s="64"/>
    </row>
    <row r="131" spans="1:46" s="7" customFormat="1" ht="13.2" x14ac:dyDescent="0.25">
      <c r="A131" s="74" t="s">
        <v>76</v>
      </c>
      <c r="B131" s="15"/>
      <c r="C131" s="15"/>
      <c r="D131" s="16">
        <v>810.3</v>
      </c>
      <c r="E131" s="15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64"/>
      <c r="AI131" s="64"/>
      <c r="AJ131" s="64"/>
      <c r="AK131" s="64"/>
      <c r="AL131" s="64"/>
      <c r="AM131" s="64"/>
      <c r="AN131" s="64"/>
      <c r="AO131" s="64"/>
      <c r="AP131" s="64"/>
      <c r="AQ131" s="64"/>
      <c r="AR131" s="64"/>
      <c r="AS131" s="64"/>
      <c r="AT131" s="64"/>
    </row>
    <row r="132" spans="1:46" s="7" customFormat="1" ht="26.4" x14ac:dyDescent="0.25">
      <c r="A132" s="71" t="s">
        <v>111</v>
      </c>
      <c r="B132" s="8">
        <v>16900</v>
      </c>
      <c r="C132" s="8">
        <v>16900</v>
      </c>
      <c r="D132" s="9">
        <v>742.89</v>
      </c>
      <c r="E132" s="9">
        <v>4.4000000000000004</v>
      </c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64"/>
      <c r="AI132" s="64"/>
      <c r="AJ132" s="64"/>
      <c r="AK132" s="64"/>
      <c r="AL132" s="64"/>
      <c r="AM132" s="64"/>
      <c r="AN132" s="64"/>
      <c r="AO132" s="64"/>
      <c r="AP132" s="64"/>
      <c r="AQ132" s="64"/>
      <c r="AR132" s="64"/>
      <c r="AS132" s="64"/>
      <c r="AT132" s="64"/>
    </row>
    <row r="133" spans="1:46" s="7" customFormat="1" ht="26.4" x14ac:dyDescent="0.25">
      <c r="A133" s="71" t="s">
        <v>112</v>
      </c>
      <c r="B133" s="8">
        <v>16900</v>
      </c>
      <c r="C133" s="8">
        <v>16900</v>
      </c>
      <c r="D133" s="9">
        <v>742.89</v>
      </c>
      <c r="E133" s="9">
        <v>4.4000000000000004</v>
      </c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64"/>
      <c r="AI133" s="64"/>
      <c r="AJ133" s="64"/>
      <c r="AK133" s="64"/>
      <c r="AL133" s="64"/>
      <c r="AM133" s="64"/>
      <c r="AN133" s="64"/>
      <c r="AO133" s="64"/>
      <c r="AP133" s="64"/>
      <c r="AQ133" s="64"/>
      <c r="AR133" s="64"/>
      <c r="AS133" s="64"/>
      <c r="AT133" s="64"/>
    </row>
    <row r="134" spans="1:46" s="7" customFormat="1" ht="26.4" x14ac:dyDescent="0.25">
      <c r="A134" s="71" t="s">
        <v>115</v>
      </c>
      <c r="B134" s="8">
        <v>2400</v>
      </c>
      <c r="C134" s="8">
        <v>2400</v>
      </c>
      <c r="D134" s="8">
        <v>2905.3</v>
      </c>
      <c r="E134" s="9">
        <v>121.05</v>
      </c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4"/>
      <c r="AC134" s="64"/>
      <c r="AD134" s="64"/>
      <c r="AE134" s="64"/>
      <c r="AF134" s="64"/>
      <c r="AG134" s="64"/>
      <c r="AH134" s="64"/>
      <c r="AI134" s="64"/>
      <c r="AJ134" s="64"/>
      <c r="AK134" s="64"/>
      <c r="AL134" s="64"/>
      <c r="AM134" s="64"/>
      <c r="AN134" s="64"/>
      <c r="AO134" s="64"/>
      <c r="AP134" s="64"/>
      <c r="AQ134" s="64"/>
      <c r="AR134" s="64"/>
      <c r="AS134" s="64"/>
      <c r="AT134" s="64"/>
    </row>
    <row r="135" spans="1:46" s="7" customFormat="1" ht="26.4" x14ac:dyDescent="0.25">
      <c r="A135" s="71" t="s">
        <v>116</v>
      </c>
      <c r="B135" s="8">
        <v>2400</v>
      </c>
      <c r="C135" s="8">
        <v>2400</v>
      </c>
      <c r="D135" s="8">
        <v>2905.3</v>
      </c>
      <c r="E135" s="9">
        <v>121.05</v>
      </c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  <c r="AH135" s="64"/>
      <c r="AI135" s="64"/>
      <c r="AJ135" s="64"/>
      <c r="AK135" s="64"/>
      <c r="AL135" s="64"/>
      <c r="AM135" s="64"/>
      <c r="AN135" s="64"/>
      <c r="AO135" s="64"/>
      <c r="AP135" s="64"/>
      <c r="AQ135" s="64"/>
      <c r="AR135" s="64"/>
      <c r="AS135" s="64"/>
      <c r="AT135" s="64"/>
    </row>
    <row r="136" spans="1:46" s="7" customFormat="1" ht="13.2" x14ac:dyDescent="0.25">
      <c r="A136" s="73" t="s">
        <v>73</v>
      </c>
      <c r="B136" s="9">
        <v>200</v>
      </c>
      <c r="C136" s="9">
        <v>200</v>
      </c>
      <c r="D136" s="9">
        <v>115.42</v>
      </c>
      <c r="E136" s="9">
        <v>57.71</v>
      </c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64"/>
      <c r="AI136" s="64"/>
      <c r="AJ136" s="64"/>
      <c r="AK136" s="64"/>
      <c r="AL136" s="64"/>
      <c r="AM136" s="64"/>
      <c r="AN136" s="64"/>
      <c r="AO136" s="64"/>
      <c r="AP136" s="64"/>
      <c r="AQ136" s="64"/>
      <c r="AR136" s="64"/>
      <c r="AS136" s="64"/>
      <c r="AT136" s="64"/>
    </row>
    <row r="137" spans="1:46" s="7" customFormat="1" ht="10.199999999999999" x14ac:dyDescent="0.2">
      <c r="A137" s="137" t="s">
        <v>77</v>
      </c>
      <c r="B137" s="20"/>
      <c r="C137" s="20"/>
      <c r="D137" s="21">
        <v>115.42</v>
      </c>
      <c r="E137" s="20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  <c r="AH137" s="64"/>
      <c r="AI137" s="64"/>
      <c r="AJ137" s="64"/>
      <c r="AK137" s="64"/>
      <c r="AL137" s="64"/>
      <c r="AM137" s="64"/>
      <c r="AN137" s="64"/>
      <c r="AO137" s="64"/>
      <c r="AP137" s="64"/>
      <c r="AQ137" s="64"/>
      <c r="AR137" s="64"/>
      <c r="AS137" s="64"/>
      <c r="AT137" s="64"/>
    </row>
    <row r="138" spans="1:46" s="7" customFormat="1" ht="13.2" x14ac:dyDescent="0.25">
      <c r="A138" s="74" t="s">
        <v>78</v>
      </c>
      <c r="B138" s="15"/>
      <c r="C138" s="15"/>
      <c r="D138" s="16">
        <v>115.42</v>
      </c>
      <c r="E138" s="15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64"/>
      <c r="AI138" s="64"/>
      <c r="AJ138" s="64"/>
      <c r="AK138" s="64"/>
      <c r="AL138" s="64"/>
      <c r="AM138" s="64"/>
      <c r="AN138" s="64"/>
      <c r="AO138" s="64"/>
      <c r="AP138" s="64"/>
      <c r="AQ138" s="64"/>
      <c r="AR138" s="64"/>
      <c r="AS138" s="64"/>
      <c r="AT138" s="64"/>
    </row>
    <row r="139" spans="1:46" s="7" customFormat="1" ht="26.4" x14ac:dyDescent="0.25">
      <c r="A139" s="71" t="s">
        <v>117</v>
      </c>
      <c r="B139" s="9">
        <v>200</v>
      </c>
      <c r="C139" s="9">
        <v>200</v>
      </c>
      <c r="D139" s="9">
        <v>115.42</v>
      </c>
      <c r="E139" s="9">
        <v>57.71</v>
      </c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/>
      <c r="AC139" s="64"/>
      <c r="AD139" s="64"/>
      <c r="AE139" s="64"/>
      <c r="AF139" s="64"/>
      <c r="AG139" s="64"/>
      <c r="AH139" s="64"/>
      <c r="AI139" s="64"/>
      <c r="AJ139" s="64"/>
      <c r="AK139" s="64"/>
      <c r="AL139" s="64"/>
      <c r="AM139" s="64"/>
      <c r="AN139" s="64"/>
      <c r="AO139" s="64"/>
      <c r="AP139" s="64"/>
      <c r="AQ139" s="64"/>
      <c r="AR139" s="64"/>
      <c r="AS139" s="64"/>
      <c r="AT139" s="64"/>
    </row>
    <row r="140" spans="1:46" s="7" customFormat="1" ht="26.4" x14ac:dyDescent="0.25">
      <c r="A140" s="71" t="s">
        <v>118</v>
      </c>
      <c r="B140" s="9">
        <v>200</v>
      </c>
      <c r="C140" s="9">
        <v>200</v>
      </c>
      <c r="D140" s="9">
        <v>115.42</v>
      </c>
      <c r="E140" s="9">
        <v>57.71</v>
      </c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4"/>
      <c r="AE140" s="64"/>
      <c r="AF140" s="64"/>
      <c r="AG140" s="64"/>
      <c r="AH140" s="64"/>
      <c r="AI140" s="64"/>
      <c r="AJ140" s="64"/>
      <c r="AK140" s="64"/>
      <c r="AL140" s="64"/>
      <c r="AM140" s="64"/>
      <c r="AN140" s="64"/>
      <c r="AO140" s="64"/>
      <c r="AP140" s="64"/>
      <c r="AQ140" s="64"/>
      <c r="AR140" s="64"/>
      <c r="AS140" s="64"/>
      <c r="AT140" s="64"/>
    </row>
    <row r="141" spans="1:46" s="7" customFormat="1" ht="13.2" x14ac:dyDescent="0.25">
      <c r="A141" s="73" t="s">
        <v>73</v>
      </c>
      <c r="B141" s="9">
        <v>848</v>
      </c>
      <c r="C141" s="9">
        <v>848</v>
      </c>
      <c r="D141" s="9">
        <v>905</v>
      </c>
      <c r="E141" s="9">
        <v>106.72</v>
      </c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  <c r="AC141" s="64"/>
      <c r="AD141" s="64"/>
      <c r="AE141" s="64"/>
      <c r="AF141" s="64"/>
      <c r="AG141" s="64"/>
      <c r="AH141" s="64"/>
      <c r="AI141" s="64"/>
      <c r="AJ141" s="64"/>
      <c r="AK141" s="64"/>
      <c r="AL141" s="64"/>
      <c r="AM141" s="64"/>
      <c r="AN141" s="64"/>
      <c r="AO141" s="64"/>
      <c r="AP141" s="64"/>
      <c r="AQ141" s="64"/>
      <c r="AR141" s="64"/>
      <c r="AS141" s="64"/>
      <c r="AT141" s="64"/>
    </row>
    <row r="142" spans="1:46" s="7" customFormat="1" ht="10.199999999999999" x14ac:dyDescent="0.2">
      <c r="A142" s="137" t="s">
        <v>74</v>
      </c>
      <c r="B142" s="20"/>
      <c r="C142" s="20"/>
      <c r="D142" s="21">
        <v>905</v>
      </c>
      <c r="E142" s="20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64"/>
      <c r="AI142" s="64"/>
      <c r="AJ142" s="64"/>
      <c r="AK142" s="64"/>
      <c r="AL142" s="64"/>
      <c r="AM142" s="64"/>
      <c r="AN142" s="64"/>
      <c r="AO142" s="64"/>
      <c r="AP142" s="64"/>
      <c r="AQ142" s="64"/>
      <c r="AR142" s="64"/>
      <c r="AS142" s="64"/>
      <c r="AT142" s="64"/>
    </row>
    <row r="143" spans="1:46" s="7" customFormat="1" ht="13.2" x14ac:dyDescent="0.25">
      <c r="A143" s="74" t="s">
        <v>75</v>
      </c>
      <c r="B143" s="15"/>
      <c r="C143" s="15"/>
      <c r="D143" s="16">
        <v>905</v>
      </c>
      <c r="E143" s="15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64"/>
      <c r="AL143" s="64"/>
      <c r="AM143" s="64"/>
      <c r="AN143" s="64"/>
      <c r="AO143" s="64"/>
      <c r="AP143" s="64"/>
      <c r="AQ143" s="64"/>
      <c r="AR143" s="64"/>
      <c r="AS143" s="64"/>
      <c r="AT143" s="64"/>
    </row>
    <row r="144" spans="1:46" s="7" customFormat="1" ht="13.2" x14ac:dyDescent="0.25">
      <c r="A144" s="71" t="s">
        <v>119</v>
      </c>
      <c r="B144" s="9">
        <v>848</v>
      </c>
      <c r="C144" s="9">
        <v>848</v>
      </c>
      <c r="D144" s="9">
        <v>905</v>
      </c>
      <c r="E144" s="9">
        <v>106.72</v>
      </c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64"/>
      <c r="AI144" s="64"/>
      <c r="AJ144" s="64"/>
      <c r="AK144" s="64"/>
      <c r="AL144" s="64"/>
      <c r="AM144" s="64"/>
      <c r="AN144" s="64"/>
      <c r="AO144" s="64"/>
      <c r="AP144" s="64"/>
      <c r="AQ144" s="64"/>
      <c r="AR144" s="64"/>
      <c r="AS144" s="64"/>
      <c r="AT144" s="64"/>
    </row>
    <row r="145" spans="1:46" s="7" customFormat="1" ht="13.2" x14ac:dyDescent="0.25">
      <c r="A145" s="71" t="s">
        <v>120</v>
      </c>
      <c r="B145" s="9">
        <v>848</v>
      </c>
      <c r="C145" s="9">
        <v>848</v>
      </c>
      <c r="D145" s="9">
        <v>905</v>
      </c>
      <c r="E145" s="9">
        <v>106.72</v>
      </c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/>
      <c r="AC145" s="64"/>
      <c r="AD145" s="64"/>
      <c r="AE145" s="64"/>
      <c r="AF145" s="64"/>
      <c r="AG145" s="64"/>
      <c r="AH145" s="64"/>
      <c r="AI145" s="64"/>
      <c r="AJ145" s="64"/>
      <c r="AK145" s="64"/>
      <c r="AL145" s="64"/>
      <c r="AM145" s="64"/>
      <c r="AN145" s="64"/>
      <c r="AO145" s="64"/>
      <c r="AP145" s="64"/>
      <c r="AQ145" s="64"/>
      <c r="AR145" s="64"/>
      <c r="AS145" s="64"/>
      <c r="AT145" s="64"/>
    </row>
  </sheetData>
  <mergeCells count="1">
    <mergeCell ref="A4:F4"/>
  </mergeCells>
  <pageMargins left="0.7" right="0.7" top="0.75" bottom="0.75" header="0.3" footer="0.3"/>
  <pageSetup paperSize="9" scale="76" orientation="portrait" verticalDpi="0" r:id="rId1"/>
  <colBreaks count="1" manualBreakCount="1">
    <brk id="5" min="3" max="14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L18"/>
  <sheetViews>
    <sheetView zoomScaleNormal="100" workbookViewId="0">
      <selection activeCell="H27" sqref="H27"/>
    </sheetView>
  </sheetViews>
  <sheetFormatPr defaultRowHeight="14.4" x14ac:dyDescent="0.3"/>
  <cols>
    <col min="4" max="4" width="10.6640625" customWidth="1"/>
    <col min="5" max="5" width="20.5546875" customWidth="1"/>
    <col min="8" max="8" width="17.44140625" customWidth="1"/>
    <col min="10" max="10" width="15.5546875" customWidth="1"/>
    <col min="11" max="11" width="15" customWidth="1"/>
    <col min="12" max="12" width="15.44140625" customWidth="1"/>
  </cols>
  <sheetData>
    <row r="7" spans="4:12" ht="15.6" x14ac:dyDescent="0.3">
      <c r="D7" s="120" t="s">
        <v>174</v>
      </c>
      <c r="E7" s="121"/>
      <c r="F7" s="121"/>
      <c r="G7" s="121"/>
      <c r="H7" s="121"/>
      <c r="I7" s="121"/>
      <c r="J7" s="121"/>
      <c r="K7" s="121"/>
    </row>
    <row r="9" spans="4:12" x14ac:dyDescent="0.3">
      <c r="D9" s="122" t="s">
        <v>175</v>
      </c>
    </row>
    <row r="10" spans="4:12" x14ac:dyDescent="0.3">
      <c r="D10" s="122"/>
    </row>
    <row r="12" spans="4:12" ht="15.6" x14ac:dyDescent="0.3">
      <c r="D12" s="123" t="s">
        <v>176</v>
      </c>
      <c r="E12" s="124" t="s">
        <v>177</v>
      </c>
      <c r="F12" s="125"/>
      <c r="G12" s="125"/>
      <c r="H12" s="126"/>
      <c r="I12" s="126"/>
      <c r="J12" s="126"/>
      <c r="K12" s="126"/>
      <c r="L12" s="126"/>
    </row>
    <row r="13" spans="4:12" x14ac:dyDescent="0.3">
      <c r="D13" s="126"/>
      <c r="E13" s="126"/>
      <c r="F13" s="126"/>
      <c r="G13" s="126"/>
      <c r="H13" s="126"/>
      <c r="I13" s="126"/>
      <c r="J13" s="126"/>
      <c r="K13" s="126"/>
      <c r="L13" s="126"/>
    </row>
    <row r="14" spans="4:12" x14ac:dyDescent="0.3">
      <c r="D14" s="127" t="s">
        <v>186</v>
      </c>
      <c r="E14" s="127"/>
      <c r="F14" s="127"/>
      <c r="G14" s="127"/>
      <c r="H14" s="127"/>
      <c r="I14" s="127"/>
      <c r="J14" s="127"/>
      <c r="K14" s="127"/>
      <c r="L14" s="127"/>
    </row>
    <row r="15" spans="4:12" ht="15" thickBot="1" x14ac:dyDescent="0.35">
      <c r="D15" s="128"/>
      <c r="E15" s="128"/>
      <c r="F15" s="128"/>
      <c r="G15" s="128"/>
      <c r="H15" s="128"/>
      <c r="I15" s="128"/>
      <c r="J15" s="128"/>
      <c r="K15" s="128"/>
      <c r="L15" s="128"/>
    </row>
    <row r="16" spans="4:12" ht="48.6" thickBot="1" x14ac:dyDescent="0.35">
      <c r="D16" s="129" t="s">
        <v>178</v>
      </c>
      <c r="E16" s="129" t="s">
        <v>179</v>
      </c>
      <c r="F16" s="129" t="s">
        <v>180</v>
      </c>
      <c r="G16" s="129" t="s">
        <v>181</v>
      </c>
      <c r="H16" s="129" t="s">
        <v>187</v>
      </c>
      <c r="I16" s="129" t="s">
        <v>182</v>
      </c>
      <c r="J16" s="129" t="s">
        <v>183</v>
      </c>
      <c r="K16" s="129" t="s">
        <v>184</v>
      </c>
      <c r="L16" s="129" t="s">
        <v>188</v>
      </c>
    </row>
    <row r="17" spans="4:12" ht="15" thickBot="1" x14ac:dyDescent="0.35">
      <c r="D17" s="130"/>
      <c r="E17" s="131"/>
      <c r="F17" s="131"/>
      <c r="G17" s="131"/>
      <c r="H17" s="132">
        <v>0</v>
      </c>
      <c r="I17" s="132"/>
      <c r="J17" s="132"/>
      <c r="K17" s="132"/>
      <c r="L17" s="133">
        <v>0</v>
      </c>
    </row>
    <row r="18" spans="4:12" ht="15" thickBot="1" x14ac:dyDescent="0.35">
      <c r="D18" s="134"/>
      <c r="E18" s="134"/>
      <c r="F18" s="134"/>
      <c r="G18" s="135" t="s">
        <v>185</v>
      </c>
      <c r="H18" s="136">
        <f>SUM(H17:H17)</f>
        <v>0</v>
      </c>
      <c r="I18" s="136">
        <f>SUM(I17:I17)</f>
        <v>0</v>
      </c>
      <c r="J18" s="136">
        <f>SUM(J17:J17)</f>
        <v>0</v>
      </c>
      <c r="K18" s="136">
        <f>SUM(K17:K17)</f>
        <v>0</v>
      </c>
      <c r="L18" s="136">
        <f>SUM(L17:L17)</f>
        <v>0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7</vt:i4>
      </vt:variant>
    </vt:vector>
  </HeadingPairs>
  <TitlesOfParts>
    <vt:vector size="15" baseType="lpstr">
      <vt:lpstr>SAŽETAK OPĆEG DIJELA</vt:lpstr>
      <vt:lpstr>RAČUN PRIHODA I RASHODA</vt:lpstr>
      <vt:lpstr>PRIHODI I RASHODI PO IZVORIMA</vt:lpstr>
      <vt:lpstr>RASHODI PREMA FUNK.KLAS.</vt:lpstr>
      <vt:lpstr>RAČUN FINANCIRANJA </vt:lpstr>
      <vt:lpstr>RAČUN FINANCIRANJA PO IZVORIMA</vt:lpstr>
      <vt:lpstr>POSEBNI DIO</vt:lpstr>
      <vt:lpstr>POSEBNI IZVJ O ZADUŽIVANJU</vt:lpstr>
      <vt:lpstr>'POSEBNI DIO'!Podrucje_ispisa</vt:lpstr>
      <vt:lpstr>'POSEBNI IZVJ O ZADUŽIVANJU'!Podrucje_ispisa</vt:lpstr>
      <vt:lpstr>'PRIHODI I RASHODI PO IZVORIMA'!Podrucje_ispisa</vt:lpstr>
      <vt:lpstr>'RAČUN FINANCIRANJA '!Podrucje_ispisa</vt:lpstr>
      <vt:lpstr>'RAČUN PRIHODA I RASHODA'!Podrucje_ispisa</vt:lpstr>
      <vt:lpstr>'RASHODI PREMA FUNK.KLAS.'!Podrucje_ispisa</vt:lpstr>
      <vt:lpstr>'SAŽETAK OPĆEG DIJELA'!Podrucje_ispisa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Dell</dc:creator>
  <cp:lastModifiedBy>Korisnik</cp:lastModifiedBy>
  <cp:lastPrinted>2026-07-11T13:25:16Z</cp:lastPrinted>
  <dcterms:created xsi:type="dcterms:W3CDTF">2026-07-10T13:41:53Z</dcterms:created>
  <dcterms:modified xsi:type="dcterms:W3CDTF">2026-07-16T08:00:42Z</dcterms:modified>
</cp:coreProperties>
</file>