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REBALANS i\"/>
    </mc:Choice>
  </mc:AlternateContent>
  <xr:revisionPtr revIDLastSave="0" documentId="13_ncr:1_{F443B00A-5B5D-4567-93D3-9512246B9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općeg dijela" sheetId="2" r:id="rId1"/>
    <sheet name="Prihodi i rashodi po ek.klas" sheetId="4" r:id="rId2"/>
    <sheet name="Prihodi i rashodi po izvorima" sheetId="3" r:id="rId3"/>
    <sheet name="Rashodi prema funk.klas" sheetId="5" r:id="rId4"/>
    <sheet name="Posebni dio" sheetId="6" r:id="rId5"/>
  </sheets>
  <definedNames>
    <definedName name="_xlnm.Print_Area" localSheetId="4">'Posebni dio'!$A$1:$F$68</definedName>
    <definedName name="_xlnm.Print_Area" localSheetId="1">'Prihodi i rashodi po ek.klas'!$A$1:$F$23</definedName>
    <definedName name="_xlnm.Print_Area" localSheetId="2">'Prihodi i rashodi po izvorima'!$A$1:$I$37</definedName>
    <definedName name="_xlnm.Print_Area" localSheetId="3">'Rashodi prema funk.klas'!$A$1:$E$10</definedName>
    <definedName name="_xlnm.Print_Area" localSheetId="0">'Sažetak općeg dijela'!$A$1:$E$33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3" l="1"/>
  <c r="D32" i="2"/>
  <c r="C14" i="2" l="1"/>
  <c r="C15" i="2" s="1"/>
  <c r="D14" i="2"/>
  <c r="B14" i="2"/>
  <c r="D13" i="2"/>
  <c r="C13" i="2"/>
  <c r="B13" i="2"/>
  <c r="C10" i="2"/>
  <c r="C12" i="2" s="1"/>
  <c r="D10" i="2"/>
  <c r="B10" i="2"/>
  <c r="B12" i="2" s="1"/>
  <c r="E24" i="2"/>
  <c r="E32" i="2"/>
  <c r="E31" i="2"/>
  <c r="D30" i="2"/>
  <c r="C30" i="2"/>
  <c r="B30" i="2"/>
  <c r="D29" i="2"/>
  <c r="C29" i="2"/>
  <c r="B29" i="2"/>
  <c r="D25" i="2"/>
  <c r="C25" i="2"/>
  <c r="B25" i="2"/>
  <c r="E23" i="2"/>
  <c r="D21" i="2"/>
  <c r="C21" i="2"/>
  <c r="B21" i="2"/>
  <c r="E14" i="2"/>
  <c r="E11" i="2"/>
  <c r="D12" i="2"/>
  <c r="E30" i="2" l="1"/>
  <c r="C16" i="2"/>
  <c r="B15" i="2"/>
  <c r="B16" i="2" s="1"/>
  <c r="E12" i="2"/>
  <c r="D15" i="2"/>
  <c r="E10" i="2"/>
  <c r="E13" i="2"/>
  <c r="E15" i="2" l="1"/>
  <c r="D16" i="2"/>
  <c r="E16" i="2" l="1"/>
</calcChain>
</file>

<file path=xl/sharedStrings.xml><?xml version="1.0" encoding="utf-8"?>
<sst xmlns="http://schemas.openxmlformats.org/spreadsheetml/2006/main" count="178" uniqueCount="82">
  <si>
    <t>Oznaka</t>
  </si>
  <si>
    <t>Plan 2026. (1.)</t>
  </si>
  <si>
    <t>Izvor: 1 OPĆI PRIHODI I PRIMICI</t>
  </si>
  <si>
    <t>Izvor: 1.12 Sredstva učešća za pomoći</t>
  </si>
  <si>
    <t>31 Rashodi za zaposlene</t>
  </si>
  <si>
    <t>32 Materijalni rashodi</t>
  </si>
  <si>
    <t>Izvor: 11 Opći prihodi i primici</t>
  </si>
  <si>
    <t>Izvor: 3 VLASTITI PRIHODI</t>
  </si>
  <si>
    <t>Izvor: 32 Vlastiti prihodi - proračunski korisnici</t>
  </si>
  <si>
    <t>37 Naknade građanima i kućanstvima na temelju osiguranja i druge naknade</t>
  </si>
  <si>
    <t>42 Rashodi za nabavu proizvedene dugotrajne imovine</t>
  </si>
  <si>
    <t>Izvor: 38 Prenesena sredstva - vlastiti prihodi proračunskih korisnika</t>
  </si>
  <si>
    <t>Izvor: 4 PRIHODI ZA POSEBNE NAMJENE</t>
  </si>
  <si>
    <t>Izvor: 43 Prihodi za posebne namjene - proračunski korisnici</t>
  </si>
  <si>
    <t>34 Financijski rashodi</t>
  </si>
  <si>
    <t>Izvor: 44 Prihodi za decentralizirane funkcije</t>
  </si>
  <si>
    <t>Izvor: 48 Prenesena sredstva - namjenski prihodi</t>
  </si>
  <si>
    <t>Izvor: 5 POMOĆI</t>
  </si>
  <si>
    <t>Izvor: 5.50 Pomoći iz državnog proračuna</t>
  </si>
  <si>
    <t>38 Rashodi za donacije, kazne, naknade šteta i kapitalne pomoći</t>
  </si>
  <si>
    <t>Izvor: 5.56 Fondovi EU</t>
  </si>
  <si>
    <t>Izvor: 6 DONACIJE</t>
  </si>
  <si>
    <t>Izvor: 62 Donacije - proračunski korisnici</t>
  </si>
  <si>
    <t>Plan 2026(1.)</t>
  </si>
  <si>
    <t>Povećanje / smanjenje (2.)</t>
  </si>
  <si>
    <t>Novi plan 2026 (3.)</t>
  </si>
  <si>
    <t>Indeks 3./1.(4.)</t>
  </si>
  <si>
    <t>A. RAČUN PRIHODA I RASHODA</t>
  </si>
  <si>
    <t>SVEUKUPNO PRIHODI</t>
  </si>
  <si>
    <t>SVEUKUPNO RASHODI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</si>
  <si>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</si>
  <si>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</si>
  <si>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</si>
  <si>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</si>
  <si>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</si>
  <si>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</si>
  <si>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3 Rashodi poslovanja</t>
  </si>
  <si>
    <t>4 Rashodi za nabavu nefinancijske imovine</t>
  </si>
  <si>
    <t>Funk. klas: 0 Javnost</t>
  </si>
  <si>
    <t>Funk. klas: 09 OBRAZOVANJE</t>
  </si>
  <si>
    <t>Plan 2026. (3.)</t>
  </si>
  <si>
    <t>SVEUKUPNO RASHODI I IZDACI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</si>
  <si>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</si>
  <si>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</si>
  <si>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</si>
  <si>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</si>
  <si>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</si>
  <si>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</si>
  <si>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</si>
  <si>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</si>
  <si>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</si>
  <si>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I.OPĆI DIO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</si>
  <si>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</si>
  <si>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Indeks 3./1. (4.)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</si>
  <si>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</si>
  <si>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</si>
  <si>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</si>
  <si>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</si>
  <si>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</si>
  <si>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</si>
  <si>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RAZLIKA:  VIŠAK/MANJAK (A)</t>
  </si>
  <si>
    <t>B. RAČUN FINANCIRANJA</t>
  </si>
  <si>
    <t>B. RAČUN PRIHODA I PRIMITAKA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</si>
  <si>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</si>
  <si>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</si>
  <si>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RAZLIKA:  PRIMICI/IZDACI = NETO (B)</t>
  </si>
  <si>
    <t xml:space="preserve">C. PRENESENA SREDSTVA IZ PRETHODNE GODINE </t>
  </si>
  <si>
    <t>PRENESENA SREDSTVA   (C)  VIŠAK/MANJAK  IZ PRED. GODINE</t>
  </si>
  <si>
    <t>Prenesena raspoloživa sredstva iz prethodne godine: VIŠAK</t>
  </si>
  <si>
    <t>Preneseni MANJAK  iz prethodne godine</t>
  </si>
  <si>
    <t xml:space="preserve">I IZMJENE I DOPUNE FINANCIJSKOG PLANA MEDICINSKE ŠKOLE U RIJECI ZA 2026. GODINU                                             </t>
  </si>
  <si>
    <t>II. POSEBNI DIO</t>
  </si>
  <si>
    <t>PRIHODI I RASHODI PREMA EKONOMSKOJ KLASIFIKACIJI</t>
  </si>
  <si>
    <t xml:space="preserve">                                                                         PRIHODI I RASHODI PREMA IZVORIMA FINANCIRANJA</t>
  </si>
  <si>
    <t xml:space="preserve">                                                        RASHODI PREMA FUNKCIJSKOJ KLASIFIKACIJI</t>
  </si>
  <si>
    <t>VIŠKOVI / MANJKOVI</t>
  </si>
  <si>
    <t>3 - VLASTITI PRIHODI - VIŠAK</t>
  </si>
  <si>
    <t>431 - PRIHODI POSEBNE NAMJENE - VIŠAK</t>
  </si>
  <si>
    <t>5 - POMOĆI - VIŠAK</t>
  </si>
  <si>
    <t>5 - POMOĆI - MANJAK</t>
  </si>
  <si>
    <t>PRENESENA SREDSTVA</t>
  </si>
  <si>
    <t>442 - PRIHODI OD OSNIVAČA DEC - 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</si>
</sst>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;[Red]#,##0.00"/>
    <numFmt numFmtId="165" formatCode="#,##0.00_ ;[Red]\-#,##0.00\ "/>
    <numFmt numFmtId="166" formatCode="#,##0.00\ _k_n;[Red]#,##0.00\ _k_n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F9FA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106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1"/>
    </xf>
    <xf numFmtId="0" fontId="19" fillId="0" borderId="0" xfId="0" applyFont="1" applyFill="1" applyAlignment="1">
      <alignment horizontal="left" indent="1"/>
    </xf>
    <xf numFmtId="0" fontId="20" fillId="35" borderId="10" xfId="0" applyFont="1" applyFill="1" applyBorder="1" applyAlignment="1">
      <alignment horizontal="center" vertical="center" wrapText="1" indent="1"/>
    </xf>
    <xf numFmtId="4" fontId="26" fillId="0" borderId="11" xfId="0" applyNumberFormat="1" applyFont="1" applyFill="1" applyBorder="1" applyAlignment="1">
      <alignment horizontal="right" wrapText="1" indent="1"/>
    </xf>
    <xf numFmtId="0" fontId="26" fillId="0" borderId="11" xfId="0" applyFont="1" applyFill="1" applyBorder="1" applyAlignment="1">
      <alignment horizontal="right" wrapText="1" indent="1"/>
    </xf>
    <xf numFmtId="4" fontId="26" fillId="33" borderId="11" xfId="0" applyNumberFormat="1" applyFont="1" applyFill="1" applyBorder="1" applyAlignment="1">
      <alignment horizontal="right" wrapText="1" indent="1"/>
    </xf>
    <xf numFmtId="0" fontId="26" fillId="33" borderId="11" xfId="0" applyFont="1" applyFill="1" applyBorder="1" applyAlignment="1">
      <alignment horizontal="right" wrapText="1" indent="1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9" fillId="0" borderId="0" xfId="44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 indent="1"/>
    </xf>
    <xf numFmtId="0" fontId="31" fillId="0" borderId="14" xfId="0" applyFont="1" applyBorder="1" applyAlignment="1">
      <alignment horizontal="center" vertical="center" wrapText="1" indent="1"/>
    </xf>
    <xf numFmtId="0" fontId="22" fillId="37" borderId="15" xfId="0" applyFont="1" applyFill="1" applyBorder="1" applyAlignment="1">
      <alignment horizontal="left" vertical="center" wrapText="1" indent="1"/>
    </xf>
    <xf numFmtId="0" fontId="21" fillId="37" borderId="16" xfId="0" applyFont="1" applyFill="1" applyBorder="1" applyAlignment="1">
      <alignment horizontal="left" wrapText="1" indent="1"/>
    </xf>
    <xf numFmtId="0" fontId="21" fillId="33" borderId="17" xfId="0" applyFont="1" applyFill="1" applyBorder="1" applyAlignment="1">
      <alignment horizontal="left" wrapText="1" indent="1"/>
    </xf>
    <xf numFmtId="164" fontId="32" fillId="33" borderId="11" xfId="2" applyNumberFormat="1" applyFont="1" applyFill="1" applyBorder="1" applyAlignment="1">
      <alignment wrapText="1"/>
    </xf>
    <xf numFmtId="164" fontId="33" fillId="33" borderId="11" xfId="2" applyNumberFormat="1" applyFont="1" applyFill="1" applyBorder="1" applyAlignment="1">
      <alignment wrapText="1"/>
    </xf>
    <xf numFmtId="0" fontId="23" fillId="37" borderId="18" xfId="0" applyFont="1" applyFill="1" applyBorder="1" applyAlignment="1">
      <alignment horizontal="left" vertical="center" wrapText="1"/>
    </xf>
    <xf numFmtId="165" fontId="24" fillId="37" borderId="11" xfId="2" applyNumberFormat="1" applyFont="1" applyFill="1" applyBorder="1" applyAlignment="1">
      <alignment wrapText="1"/>
    </xf>
    <xf numFmtId="164" fontId="24" fillId="37" borderId="11" xfId="2" applyNumberFormat="1" applyFont="1" applyFill="1" applyBorder="1" applyAlignment="1">
      <alignment wrapText="1"/>
    </xf>
    <xf numFmtId="0" fontId="19" fillId="33" borderId="0" xfId="0" applyFont="1" applyFill="1" applyAlignment="1">
      <alignment horizontal="left" vertical="center"/>
    </xf>
    <xf numFmtId="4" fontId="19" fillId="33" borderId="0" xfId="0" applyNumberFormat="1" applyFont="1" applyFill="1" applyAlignment="1">
      <alignment horizontal="left" vertical="center"/>
    </xf>
    <xf numFmtId="0" fontId="22" fillId="0" borderId="17" xfId="0" applyFont="1" applyBorder="1" applyAlignment="1">
      <alignment horizontal="left" vertical="center" wrapText="1"/>
    </xf>
    <xf numFmtId="166" fontId="32" fillId="0" borderId="11" xfId="2" applyNumberFormat="1" applyFont="1" applyFill="1" applyBorder="1" applyAlignment="1">
      <alignment wrapText="1"/>
    </xf>
    <xf numFmtId="0" fontId="22" fillId="38" borderId="14" xfId="0" applyFont="1" applyFill="1" applyBorder="1" applyAlignment="1">
      <alignment horizontal="left" vertical="center" wrapText="1" indent="1"/>
    </xf>
    <xf numFmtId="0" fontId="20" fillId="38" borderId="14" xfId="0" applyFont="1" applyFill="1" applyBorder="1" applyAlignment="1">
      <alignment horizontal="center" vertical="center" wrapText="1" indent="1"/>
    </xf>
    <xf numFmtId="0" fontId="34" fillId="0" borderId="14" xfId="0" applyFont="1" applyBorder="1" applyAlignment="1">
      <alignment vertical="center" wrapText="1"/>
    </xf>
    <xf numFmtId="4" fontId="32" fillId="0" borderId="14" xfId="1" applyNumberFormat="1" applyFont="1" applyBorder="1" applyAlignment="1">
      <alignment horizontal="right" wrapText="1"/>
    </xf>
    <xf numFmtId="4" fontId="33" fillId="0" borderId="14" xfId="0" applyNumberFormat="1" applyFont="1" applyBorder="1" applyAlignment="1">
      <alignment horizontal="right" wrapText="1"/>
    </xf>
    <xf numFmtId="0" fontId="35" fillId="0" borderId="14" xfId="0" applyFont="1" applyBorder="1" applyAlignment="1">
      <alignment horizontal="left" vertical="center"/>
    </xf>
    <xf numFmtId="4" fontId="37" fillId="0" borderId="14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22" fillId="38" borderId="18" xfId="0" applyFont="1" applyFill="1" applyBorder="1" applyAlignment="1">
      <alignment horizontal="left" vertical="center" wrapText="1"/>
    </xf>
    <xf numFmtId="165" fontId="38" fillId="38" borderId="14" xfId="0" applyNumberFormat="1" applyFont="1" applyFill="1" applyBorder="1" applyAlignment="1">
      <alignment horizontal="right"/>
    </xf>
    <xf numFmtId="4" fontId="33" fillId="38" borderId="14" xfId="0" applyNumberFormat="1" applyFont="1" applyFill="1" applyBorder="1" applyAlignment="1">
      <alignment horizontal="right"/>
    </xf>
    <xf numFmtId="0" fontId="22" fillId="0" borderId="20" xfId="0" applyFont="1" applyBorder="1" applyAlignment="1">
      <alignment horizontal="left" vertical="center" wrapText="1"/>
    </xf>
    <xf numFmtId="4" fontId="37" fillId="0" borderId="20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4" fontId="37" fillId="0" borderId="0" xfId="0" applyNumberFormat="1" applyFont="1" applyAlignment="1">
      <alignment horizontal="right"/>
    </xf>
    <xf numFmtId="0" fontId="39" fillId="0" borderId="0" xfId="0" applyFont="1"/>
    <xf numFmtId="0" fontId="37" fillId="39" borderId="17" xfId="0" applyFont="1" applyFill="1" applyBorder="1" applyAlignment="1">
      <alignment wrapText="1"/>
    </xf>
    <xf numFmtId="4" fontId="37" fillId="39" borderId="11" xfId="0" applyNumberFormat="1" applyFont="1" applyFill="1" applyBorder="1" applyAlignment="1">
      <alignment horizontal="right" wrapText="1"/>
    </xf>
    <xf numFmtId="0" fontId="40" fillId="39" borderId="0" xfId="0" applyFont="1" applyFill="1"/>
    <xf numFmtId="165" fontId="37" fillId="39" borderId="11" xfId="0" applyNumberFormat="1" applyFont="1" applyFill="1" applyBorder="1" applyAlignment="1">
      <alignment horizontal="right" wrapText="1"/>
    </xf>
    <xf numFmtId="4" fontId="33" fillId="39" borderId="11" xfId="0" applyNumberFormat="1" applyFont="1" applyFill="1" applyBorder="1" applyAlignment="1">
      <alignment horizontal="right" wrapText="1"/>
    </xf>
    <xf numFmtId="0" fontId="41" fillId="0" borderId="0" xfId="0" applyFont="1"/>
    <xf numFmtId="165" fontId="41" fillId="0" borderId="0" xfId="0" applyNumberFormat="1" applyFont="1"/>
    <xf numFmtId="0" fontId="37" fillId="39" borderId="21" xfId="0" applyFont="1" applyFill="1" applyBorder="1" applyAlignment="1">
      <alignment wrapText="1"/>
    </xf>
    <xf numFmtId="165" fontId="37" fillId="39" borderId="21" xfId="0" applyNumberFormat="1" applyFont="1" applyFill="1" applyBorder="1" applyAlignment="1">
      <alignment horizontal="right" wrapText="1"/>
    </xf>
    <xf numFmtId="4" fontId="37" fillId="39" borderId="21" xfId="0" applyNumberFormat="1" applyFont="1" applyFill="1" applyBorder="1" applyAlignment="1">
      <alignment horizontal="right" wrapText="1"/>
    </xf>
    <xf numFmtId="4" fontId="18" fillId="0" borderId="0" xfId="0" applyNumberFormat="1" applyFont="1" applyAlignment="1">
      <alignment horizontal="left" indent="1"/>
    </xf>
    <xf numFmtId="0" fontId="42" fillId="0" borderId="0" xfId="0" applyFont="1" applyAlignment="1">
      <alignment horizontal="left" indent="1"/>
    </xf>
    <xf numFmtId="165" fontId="43" fillId="0" borderId="0" xfId="0" applyNumberFormat="1" applyFont="1" applyAlignment="1">
      <alignment horizontal="left" indent="1"/>
    </xf>
    <xf numFmtId="165" fontId="18" fillId="0" borderId="0" xfId="0" applyNumberFormat="1" applyFont="1" applyAlignment="1">
      <alignment horizontal="left" indent="1"/>
    </xf>
    <xf numFmtId="4" fontId="35" fillId="0" borderId="0" xfId="0" applyNumberFormat="1" applyFont="1" applyAlignment="1">
      <alignment horizontal="left" indent="1"/>
    </xf>
    <xf numFmtId="0" fontId="20" fillId="0" borderId="22" xfId="0" applyFont="1" applyBorder="1" applyAlignment="1">
      <alignment horizontal="center" vertical="center" wrapText="1" indent="1"/>
    </xf>
    <xf numFmtId="0" fontId="20" fillId="0" borderId="23" xfId="0" applyFont="1" applyFill="1" applyBorder="1" applyAlignment="1">
      <alignment horizontal="center" vertical="center" wrapText="1" indent="1"/>
    </xf>
    <xf numFmtId="0" fontId="20" fillId="35" borderId="25" xfId="0" applyFont="1" applyFill="1" applyBorder="1" applyAlignment="1">
      <alignment horizontal="center" vertical="center" wrapText="1" indent="1"/>
    </xf>
    <xf numFmtId="0" fontId="22" fillId="33" borderId="23" xfId="0" applyFont="1" applyFill="1" applyBorder="1" applyAlignment="1">
      <alignment horizontal="left" wrapText="1" indent="1"/>
    </xf>
    <xf numFmtId="0" fontId="26" fillId="0" borderId="23" xfId="0" applyFont="1" applyFill="1" applyBorder="1" applyAlignment="1">
      <alignment horizontal="left" wrapText="1" indent="1"/>
    </xf>
    <xf numFmtId="0" fontId="21" fillId="33" borderId="23" xfId="0" applyFont="1" applyFill="1" applyBorder="1" applyAlignment="1">
      <alignment horizontal="left" wrapText="1" indent="1"/>
    </xf>
    <xf numFmtId="0" fontId="26" fillId="33" borderId="23" xfId="0" applyFont="1" applyFill="1" applyBorder="1" applyAlignment="1">
      <alignment horizontal="left" wrapText="1" indent="1"/>
    </xf>
    <xf numFmtId="0" fontId="21" fillId="33" borderId="23" xfId="0" applyFont="1" applyFill="1" applyBorder="1" applyAlignment="1">
      <alignment horizontal="left" wrapText="1" indent="3"/>
    </xf>
    <xf numFmtId="0" fontId="22" fillId="33" borderId="23" xfId="0" applyFont="1" applyFill="1" applyBorder="1" applyAlignment="1">
      <alignment horizontal="left" wrapText="1" indent="3"/>
    </xf>
    <xf numFmtId="0" fontId="22" fillId="34" borderId="23" xfId="0" applyFont="1" applyFill="1" applyBorder="1" applyAlignment="1">
      <alignment horizontal="left" wrapText="1" indent="1"/>
    </xf>
    <xf numFmtId="0" fontId="22" fillId="33" borderId="23" xfId="0" applyFont="1" applyFill="1" applyBorder="1" applyAlignment="1">
      <alignment horizontal="left" wrapText="1" indent="4"/>
    </xf>
    <xf numFmtId="0" fontId="24" fillId="40" borderId="23" xfId="0" applyFont="1" applyFill="1" applyBorder="1" applyAlignment="1">
      <alignment horizontal="left" wrapText="1" indent="1"/>
    </xf>
    <xf numFmtId="4" fontId="24" fillId="40" borderId="11" xfId="0" applyNumberFormat="1" applyFont="1" applyFill="1" applyBorder="1" applyAlignment="1">
      <alignment horizontal="right" wrapText="1" indent="1"/>
    </xf>
    <xf numFmtId="0" fontId="24" fillId="40" borderId="11" xfId="0" applyFont="1" applyFill="1" applyBorder="1" applyAlignment="1">
      <alignment horizontal="right" wrapText="1" indent="1"/>
    </xf>
    <xf numFmtId="0" fontId="25" fillId="40" borderId="23" xfId="0" applyFont="1" applyFill="1" applyBorder="1" applyAlignment="1">
      <alignment horizontal="left" wrapText="1" indent="1"/>
    </xf>
    <xf numFmtId="4" fontId="25" fillId="40" borderId="11" xfId="0" applyNumberFormat="1" applyFont="1" applyFill="1" applyBorder="1" applyAlignment="1">
      <alignment horizontal="right" wrapText="1" indent="1"/>
    </xf>
    <xf numFmtId="0" fontId="25" fillId="40" borderId="11" xfId="0" applyFont="1" applyFill="1" applyBorder="1" applyAlignment="1">
      <alignment horizontal="right" wrapText="1" indent="1"/>
    </xf>
    <xf numFmtId="0" fontId="23" fillId="40" borderId="17" xfId="0" applyFont="1" applyFill="1" applyBorder="1" applyAlignment="1">
      <alignment horizontal="left" wrapText="1" indent="1"/>
    </xf>
    <xf numFmtId="164" fontId="24" fillId="40" borderId="11" xfId="2" applyNumberFormat="1" applyFont="1" applyFill="1" applyBorder="1" applyAlignment="1">
      <alignment wrapText="1"/>
    </xf>
    <xf numFmtId="0" fontId="38" fillId="40" borderId="15" xfId="0" applyFont="1" applyFill="1" applyBorder="1" applyAlignment="1">
      <alignment horizontal="left" vertical="center" wrapText="1"/>
    </xf>
    <xf numFmtId="165" fontId="38" fillId="40" borderId="16" xfId="0" applyNumberFormat="1" applyFont="1" applyFill="1" applyBorder="1" applyAlignment="1">
      <alignment horizontal="right" wrapText="1"/>
    </xf>
    <xf numFmtId="0" fontId="27" fillId="0" borderId="12" xfId="0" applyFont="1" applyBorder="1" applyAlignment="1">
      <alignment horizontal="center" vertical="center" wrapText="1"/>
    </xf>
    <xf numFmtId="0" fontId="29" fillId="36" borderId="0" xfId="44" applyFont="1" applyFill="1" applyAlignment="1">
      <alignment horizontal="center" vertical="center"/>
    </xf>
    <xf numFmtId="0" fontId="29" fillId="0" borderId="13" xfId="44" applyFont="1" applyBorder="1" applyAlignment="1">
      <alignment horizontal="center"/>
    </xf>
    <xf numFmtId="0" fontId="29" fillId="0" borderId="24" xfId="44" applyFont="1" applyBorder="1" applyAlignment="1">
      <alignment horizontal="center"/>
    </xf>
    <xf numFmtId="0" fontId="29" fillId="0" borderId="19" xfId="44" applyFont="1" applyBorder="1" applyAlignment="1">
      <alignment horizontal="center" vertical="center"/>
    </xf>
    <xf numFmtId="0" fontId="29" fillId="0" borderId="19" xfId="44" applyFont="1" applyBorder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wrapText="1"/>
    </xf>
    <xf numFmtId="0" fontId="47" fillId="0" borderId="0" xfId="0" applyFont="1" applyAlignment="1">
      <alignment horizontal="left" indent="1"/>
    </xf>
    <xf numFmtId="4" fontId="47" fillId="0" borderId="0" xfId="0" applyNumberFormat="1" applyFont="1" applyAlignment="1">
      <alignment horizontal="right" indent="1"/>
    </xf>
    <xf numFmtId="0" fontId="46" fillId="41" borderId="26" xfId="0" applyFont="1" applyFill="1" applyBorder="1" applyAlignment="1">
      <alignment horizontal="left" indent="1"/>
    </xf>
    <xf numFmtId="0" fontId="18" fillId="41" borderId="26" xfId="0" applyFont="1" applyFill="1" applyBorder="1" applyAlignment="1">
      <alignment horizontal="left" indent="1"/>
    </xf>
    <xf numFmtId="4" fontId="46" fillId="41" borderId="26" xfId="0" applyNumberFormat="1" applyFont="1" applyFill="1" applyBorder="1" applyAlignment="1">
      <alignment horizontal="right" indent="1"/>
    </xf>
  </cellXfs>
  <cellStyles count="45">
    <cellStyle name="20% - Isticanje1" xfId="21" builtinId="30" customBuiltin="1"/>
    <cellStyle name="20% - Isticanje2" xfId="25" builtinId="34" customBuiltin="1"/>
    <cellStyle name="20% - Isticanje3" xfId="29" builtinId="38" customBuiltin="1"/>
    <cellStyle name="20% - Isticanje4" xfId="33" builtinId="42" customBuiltin="1"/>
    <cellStyle name="20% - Isticanje5" xfId="37" builtinId="46" customBuiltin="1"/>
    <cellStyle name="20% - Isticanje6" xfId="41" builtinId="50" customBuiltin="1"/>
    <cellStyle name="40% - Isticanje1" xfId="22" builtinId="31" customBuiltin="1"/>
    <cellStyle name="40% - Isticanje2" xfId="26" builtinId="35" customBuiltin="1"/>
    <cellStyle name="40% - Isticanje3" xfId="30" builtinId="39" customBuiltin="1"/>
    <cellStyle name="40% - Isticanje4" xfId="34" builtinId="43" customBuiltin="1"/>
    <cellStyle name="40% - Isticanje5" xfId="38" builtinId="47" customBuiltin="1"/>
    <cellStyle name="40% - Isticanje6" xfId="42" builtinId="51" customBuiltin="1"/>
    <cellStyle name="60% - Isticanje1" xfId="23" builtinId="32" customBuiltin="1"/>
    <cellStyle name="60% - Isticanje2" xfId="27" builtinId="36" customBuiltin="1"/>
    <cellStyle name="60% - Isticanje3" xfId="31" builtinId="40" customBuiltin="1"/>
    <cellStyle name="60% - Isticanje4" xfId="35" builtinId="44" customBuiltin="1"/>
    <cellStyle name="60% - Isticanje5" xfId="39" builtinId="48" customBuiltin="1"/>
    <cellStyle name="60% - Isticanje6" xfId="43" builtinId="52" customBuiltin="1"/>
    <cellStyle name="Bilješka" xfId="17" builtinId="10" customBuiltin="1"/>
    <cellStyle name="Dobro" xfId="8" builtinId="26" customBuiltin="1"/>
    <cellStyle name="Isticanje1" xfId="20" builtinId="29" customBuiltin="1"/>
    <cellStyle name="Isticanje2" xfId="24" builtinId="33" customBuiltin="1"/>
    <cellStyle name="Isticanje3" xfId="28" builtinId="37" customBuiltin="1"/>
    <cellStyle name="Isticanje4" xfId="32" builtinId="41" customBuiltin="1"/>
    <cellStyle name="Isticanje5" xfId="36" builtinId="45" customBuiltin="1"/>
    <cellStyle name="Isticanje6" xfId="40" builtinId="49" customBuiltin="1"/>
    <cellStyle name="Izlaz" xfId="12" builtinId="21" customBuiltin="1"/>
    <cellStyle name="Izračun" xfId="13" builtinId="22" customBuiltin="1"/>
    <cellStyle name="Loše" xfId="9" builtinId="27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eutralno" xfId="10" builtinId="28" customBuiltin="1"/>
    <cellStyle name="Normalno" xfId="0" builtinId="0"/>
    <cellStyle name="Obično_bilanca" xfId="44" xr:uid="{00000000-0005-0000-0000-000024000000}"/>
    <cellStyle name="Povezana ćelija" xfId="14" builtinId="24" customBuiltin="1"/>
    <cellStyle name="Provjera ćelije" xfId="15" builtinId="23" customBuiltin="1"/>
    <cellStyle name="Tekst objašnjenja" xfId="18" builtinId="53" customBuiltin="1"/>
    <cellStyle name="Tekst upozorenja" xfId="16" builtinId="11" customBuiltin="1"/>
    <cellStyle name="Ukupni zbroj" xfId="19" builtinId="25" customBuiltin="1"/>
    <cellStyle name="Unos" xfId="11" builtinId="20" customBuiltin="1"/>
    <cellStyle name="Valuta" xfId="2" builtinId="4"/>
    <cellStyle name="Zarez" xfId="1" builtinId="3"/>
  </cellStyles>
  <dxfs count="0"/>
  <tableStyles count="0" defaultTableStyle="TableStyleMedium2" defaultPivotStyle="PivotStyleLight16"/>
  <colors>
    <mruColors>
      <color rgb="FFD2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workbookViewId="0">
      <selection activeCell="I29" sqref="I29"/>
    </sheetView>
  </sheetViews>
  <sheetFormatPr defaultColWidth="9.140625" defaultRowHeight="11.25" x14ac:dyDescent="0.15"/>
  <cols>
    <col min="1" max="1" width="38.42578125" style="1" customWidth="1"/>
    <col min="2" max="2" width="19.28515625" style="1" customWidth="1"/>
    <col min="3" max="4" width="17.140625" style="1" customWidth="1"/>
    <col min="5" max="5" width="16" style="1" customWidth="1"/>
    <col min="6" max="6" width="2.140625" style="1" customWidth="1"/>
    <col min="7" max="7" width="9.140625" style="1"/>
    <col min="8" max="8" width="12.28515625" style="1" bestFit="1" customWidth="1"/>
    <col min="9" max="9" width="20.28515625" style="1" bestFit="1" customWidth="1"/>
    <col min="10" max="16384" width="9.140625" style="1"/>
  </cols>
  <sheetData>
    <row r="1" spans="1:9" ht="50.25" customHeight="1" thickBot="1" x14ac:dyDescent="0.2">
      <c r="A1" s="90" t="s">
        <v>70</v>
      </c>
      <c r="B1" s="90"/>
      <c r="C1" s="90"/>
      <c r="D1" s="90"/>
      <c r="E1" s="90"/>
    </row>
    <row r="2" spans="1:9" ht="43.15" customHeight="1" x14ac:dyDescent="0.15">
      <c r="A2" s="20"/>
      <c r="B2" s="20" t="s">
        <v>51</v>
      </c>
      <c r="D2" s="20"/>
      <c r="E2" s="20"/>
    </row>
    <row r="3" spans="1:9" ht="18" x14ac:dyDescent="0.15">
      <c r="A3" s="20"/>
      <c r="B3" s="20"/>
      <c r="C3" s="20"/>
      <c r="D3" s="20"/>
      <c r="E3" s="20"/>
    </row>
    <row r="4" spans="1:9" s="21" customFormat="1" ht="20.25" x14ac:dyDescent="0.25">
      <c r="A4" s="91" t="s">
        <v>52</v>
      </c>
      <c r="B4" s="91"/>
      <c r="C4" s="91"/>
      <c r="D4" s="91"/>
      <c r="E4" s="91"/>
    </row>
    <row r="5" spans="1:9" ht="18.75" hidden="1" x14ac:dyDescent="0.15">
      <c r="A5" s="22"/>
      <c r="B5" s="22"/>
      <c r="C5" s="22"/>
      <c r="D5" s="22"/>
      <c r="E5" s="22"/>
    </row>
    <row r="6" spans="1:9" ht="10.15" customHeight="1" x14ac:dyDescent="0.15">
      <c r="A6" s="22"/>
      <c r="B6" s="22"/>
      <c r="C6" s="22"/>
      <c r="D6" s="22"/>
      <c r="E6" s="22"/>
    </row>
    <row r="7" spans="1:9" ht="18.75" x14ac:dyDescent="0.3">
      <c r="A7" s="92" t="s">
        <v>27</v>
      </c>
      <c r="B7" s="93"/>
      <c r="C7" s="93"/>
      <c r="D7" s="93"/>
      <c r="E7" s="93"/>
    </row>
    <row r="8" spans="1:9" s="2" customFormat="1" ht="38.25" x14ac:dyDescent="0.15">
      <c r="A8" s="69" t="s">
        <v>0</v>
      </c>
      <c r="B8" s="70" t="s">
        <v>23</v>
      </c>
      <c r="C8" s="70" t="s">
        <v>24</v>
      </c>
      <c r="D8" s="70" t="s">
        <v>25</v>
      </c>
      <c r="E8" s="70" t="s">
        <v>26</v>
      </c>
    </row>
    <row r="9" spans="1:9" s="3" customFormat="1" ht="12.75" x14ac:dyDescent="0.2">
      <c r="A9" s="25" t="s">
        <v>27</v>
      </c>
      <c r="B9" s="26"/>
      <c r="C9" s="26"/>
      <c r="D9" s="26"/>
      <c r="E9" s="26"/>
    </row>
    <row r="10" spans="1:9" s="3" customFormat="1" ht="14.25" x14ac:dyDescent="0.2">
      <c r="A10" s="27" t="s">
        <v>54</v>
      </c>
      <c r="B10" s="28">
        <f>+'Prihodi i rashodi po ek.klas'!B8</f>
        <v>3414487.9</v>
      </c>
      <c r="C10" s="28">
        <f>+'Prihodi i rashodi po ek.klas'!C8</f>
        <v>290865.11</v>
      </c>
      <c r="D10" s="28">
        <f>+'Prihodi i rashodi po ek.klas'!D8</f>
        <v>3705353.01</v>
      </c>
      <c r="E10" s="28">
        <f t="shared" ref="E10:E16" si="0">+D10/B10*100</f>
        <v>108.5185573508695</v>
      </c>
    </row>
    <row r="11" spans="1:9" s="3" customFormat="1" ht="14.25" x14ac:dyDescent="0.2">
      <c r="A11" s="27" t="s">
        <v>55</v>
      </c>
      <c r="B11" s="28">
        <v>0</v>
      </c>
      <c r="C11" s="28">
        <v>0</v>
      </c>
      <c r="D11" s="28">
        <v>0</v>
      </c>
      <c r="E11" s="29" t="e">
        <f t="shared" si="0"/>
        <v>#DIV/0!</v>
      </c>
    </row>
    <row r="12" spans="1:9" s="3" customFormat="1" ht="15.75" x14ac:dyDescent="0.25">
      <c r="A12" s="86" t="s">
        <v>56</v>
      </c>
      <c r="B12" s="87">
        <f>+B10+B11</f>
        <v>3414487.9</v>
      </c>
      <c r="C12" s="87">
        <f t="shared" ref="C12:D12" si="1">+C10+C11</f>
        <v>290865.11</v>
      </c>
      <c r="D12" s="87">
        <f t="shared" si="1"/>
        <v>3705353.01</v>
      </c>
      <c r="E12" s="87">
        <f t="shared" si="0"/>
        <v>108.5185573508695</v>
      </c>
    </row>
    <row r="13" spans="1:9" s="3" customFormat="1" ht="14.25" x14ac:dyDescent="0.2">
      <c r="A13" s="27" t="s">
        <v>57</v>
      </c>
      <c r="B13" s="28">
        <f>+'Prihodi i rashodi po ek.klas'!B15</f>
        <v>3398939.9</v>
      </c>
      <c r="C13" s="28">
        <f>+'Prihodi i rashodi po ek.klas'!C15</f>
        <v>10574.84</v>
      </c>
      <c r="D13" s="28">
        <f>+'Prihodi i rashodi po ek.klas'!D15</f>
        <v>3409514.74</v>
      </c>
      <c r="E13" s="28">
        <f t="shared" si="0"/>
        <v>100.31112171180196</v>
      </c>
    </row>
    <row r="14" spans="1:9" s="3" customFormat="1" ht="14.25" x14ac:dyDescent="0.2">
      <c r="A14" s="27" t="s">
        <v>58</v>
      </c>
      <c r="B14" s="28">
        <f>+'Prihodi i rashodi po ek.klas'!B21</f>
        <v>20348</v>
      </c>
      <c r="C14" s="28">
        <f>+'Prihodi i rashodi po ek.klas'!C21</f>
        <v>7976.64</v>
      </c>
      <c r="D14" s="28">
        <f>+'Prihodi i rashodi po ek.klas'!D21</f>
        <v>28324.639999999999</v>
      </c>
      <c r="E14" s="28">
        <f t="shared" si="0"/>
        <v>139.2011008452919</v>
      </c>
    </row>
    <row r="15" spans="1:9" s="3" customFormat="1" ht="15.75" x14ac:dyDescent="0.25">
      <c r="A15" s="86" t="s">
        <v>59</v>
      </c>
      <c r="B15" s="87">
        <f>+B13+B14</f>
        <v>3419287.9</v>
      </c>
      <c r="C15" s="87">
        <f t="shared" ref="C15:D15" si="2">+C13+C14</f>
        <v>18551.48</v>
      </c>
      <c r="D15" s="87">
        <f t="shared" si="2"/>
        <v>3437839.3800000004</v>
      </c>
      <c r="E15" s="87">
        <f t="shared" si="0"/>
        <v>100.54255390427933</v>
      </c>
    </row>
    <row r="16" spans="1:9" s="33" customFormat="1" ht="15.75" x14ac:dyDescent="0.25">
      <c r="A16" s="30" t="s">
        <v>60</v>
      </c>
      <c r="B16" s="31">
        <f>+B12-B15</f>
        <v>-4800</v>
      </c>
      <c r="C16" s="31">
        <f t="shared" ref="C16:D16" si="3">+C12-C15</f>
        <v>272313.63</v>
      </c>
      <c r="D16" s="31">
        <f t="shared" si="3"/>
        <v>267513.62999999942</v>
      </c>
      <c r="E16" s="32">
        <f t="shared" si="0"/>
        <v>-5573.2006249999877</v>
      </c>
      <c r="I16" s="34"/>
    </row>
    <row r="17" spans="1:9" s="33" customFormat="1" ht="14.25" x14ac:dyDescent="0.2">
      <c r="A17" s="35"/>
      <c r="B17" s="36"/>
      <c r="C17" s="36"/>
      <c r="D17" s="36"/>
      <c r="E17" s="36"/>
      <c r="I17" s="34"/>
    </row>
    <row r="20" spans="1:9" ht="18.75" x14ac:dyDescent="0.15">
      <c r="A20" s="94" t="s">
        <v>61</v>
      </c>
      <c r="B20" s="94"/>
      <c r="C20" s="94"/>
      <c r="D20" s="94"/>
      <c r="E20" s="94"/>
    </row>
    <row r="21" spans="1:9" ht="33.75" x14ac:dyDescent="0.15">
      <c r="A21" s="23" t="s">
        <v>0</v>
      </c>
      <c r="B21" s="24" t="str">
        <f>+B8</f>
        <v>Plan 2026(1.)</v>
      </c>
      <c r="C21" s="24" t="str">
        <f>+C8</f>
        <v>Povećanje / smanjenje (2.)</v>
      </c>
      <c r="D21" s="24" t="str">
        <f>+D8</f>
        <v>Novi plan 2026 (3.)</v>
      </c>
      <c r="E21" s="24" t="s">
        <v>53</v>
      </c>
    </row>
    <row r="22" spans="1:9" ht="12.75" x14ac:dyDescent="0.15">
      <c r="A22" s="37" t="s">
        <v>62</v>
      </c>
      <c r="B22" s="38"/>
      <c r="C22" s="38"/>
      <c r="D22" s="38"/>
      <c r="E22" s="38"/>
    </row>
    <row r="23" spans="1:9" ht="14.25" x14ac:dyDescent="0.2">
      <c r="A23" s="39" t="s">
        <v>63</v>
      </c>
      <c r="B23" s="40">
        <v>0</v>
      </c>
      <c r="C23" s="40">
        <v>0</v>
      </c>
      <c r="D23" s="40">
        <v>0</v>
      </c>
      <c r="E23" s="41" t="e">
        <f>+D23/B23*100</f>
        <v>#DIV/0!</v>
      </c>
    </row>
    <row r="24" spans="1:9" s="44" customFormat="1" ht="14.25" x14ac:dyDescent="0.2">
      <c r="A24" s="42" t="s">
        <v>64</v>
      </c>
      <c r="B24" s="43">
        <v>0</v>
      </c>
      <c r="C24" s="43">
        <v>0</v>
      </c>
      <c r="D24" s="43">
        <v>0</v>
      </c>
      <c r="E24" s="41" t="e">
        <f>+D24/B24*100</f>
        <v>#DIV/0!</v>
      </c>
      <c r="H24" s="45"/>
      <c r="I24" s="45"/>
    </row>
    <row r="25" spans="1:9" s="44" customFormat="1" ht="15" x14ac:dyDescent="0.25">
      <c r="A25" s="46" t="s">
        <v>65</v>
      </c>
      <c r="B25" s="47">
        <f>+B23-B24</f>
        <v>0</v>
      </c>
      <c r="C25" s="47">
        <f t="shared" ref="C25:D25" si="4">+C23-C24</f>
        <v>0</v>
      </c>
      <c r="D25" s="47">
        <f t="shared" si="4"/>
        <v>0</v>
      </c>
      <c r="E25" s="48"/>
      <c r="H25" s="45"/>
    </row>
    <row r="26" spans="1:9" s="44" customFormat="1" ht="17.45" customHeight="1" x14ac:dyDescent="0.2">
      <c r="A26" s="49"/>
      <c r="B26" s="50"/>
      <c r="C26" s="50"/>
      <c r="D26" s="50"/>
      <c r="E26" s="50"/>
      <c r="H26" s="45"/>
    </row>
    <row r="27" spans="1:9" s="44" customFormat="1" ht="14.25" hidden="1" x14ac:dyDescent="0.2">
      <c r="A27" s="51"/>
      <c r="B27" s="52"/>
      <c r="C27" s="52"/>
      <c r="D27" s="52"/>
      <c r="E27" s="52"/>
    </row>
    <row r="28" spans="1:9" ht="18.75" x14ac:dyDescent="0.3">
      <c r="A28" s="95" t="s">
        <v>66</v>
      </c>
      <c r="B28" s="95"/>
      <c r="C28" s="95"/>
      <c r="D28" s="95"/>
      <c r="E28" s="95"/>
    </row>
    <row r="29" spans="1:9" s="53" customFormat="1" ht="33.75" x14ac:dyDescent="0.25">
      <c r="A29" s="23"/>
      <c r="B29" s="24" t="str">
        <f>+B8</f>
        <v>Plan 2026(1.)</v>
      </c>
      <c r="C29" s="24" t="str">
        <f>+C8</f>
        <v>Povećanje / smanjenje (2.)</v>
      </c>
      <c r="D29" s="24" t="str">
        <f>+D8</f>
        <v>Novi plan 2026 (3.)</v>
      </c>
      <c r="E29" s="24" t="s">
        <v>53</v>
      </c>
    </row>
    <row r="30" spans="1:9" s="53" customFormat="1" ht="30" x14ac:dyDescent="0.25">
      <c r="A30" s="88" t="s">
        <v>67</v>
      </c>
      <c r="B30" s="89">
        <f>+B31+B32</f>
        <v>4800</v>
      </c>
      <c r="C30" s="89">
        <f t="shared" ref="C30:D30" si="5">+C31+C32</f>
        <v>0</v>
      </c>
      <c r="D30" s="89">
        <f t="shared" si="5"/>
        <v>-267513.63</v>
      </c>
      <c r="E30" s="89">
        <f>+D30/B30*100</f>
        <v>-5573.2006249999995</v>
      </c>
    </row>
    <row r="31" spans="1:9" s="56" customFormat="1" ht="29.25" x14ac:dyDescent="0.25">
      <c r="A31" s="54" t="s">
        <v>68</v>
      </c>
      <c r="B31" s="55">
        <v>4800</v>
      </c>
      <c r="C31" s="55"/>
      <c r="D31" s="55">
        <v>12732.26</v>
      </c>
      <c r="E31" s="55">
        <f>+D31/B31*100</f>
        <v>265.25541666666663</v>
      </c>
    </row>
    <row r="32" spans="1:9" s="59" customFormat="1" ht="24.75" customHeight="1" x14ac:dyDescent="0.2">
      <c r="A32" s="54" t="s">
        <v>69</v>
      </c>
      <c r="B32" s="57"/>
      <c r="C32" s="55"/>
      <c r="D32" s="57">
        <f>-277653.09-2592.8</f>
        <v>-280245.89</v>
      </c>
      <c r="E32" s="58" t="e">
        <f>+D32/B32*100</f>
        <v>#DIV/0!</v>
      </c>
      <c r="H32" s="60"/>
      <c r="I32" s="60"/>
    </row>
    <row r="33" spans="1:8" s="59" customFormat="1" ht="13.15" customHeight="1" x14ac:dyDescent="0.2">
      <c r="A33" s="61"/>
      <c r="B33" s="62"/>
      <c r="C33" s="63"/>
      <c r="D33" s="62"/>
      <c r="E33" s="63"/>
      <c r="H33" s="60"/>
    </row>
    <row r="34" spans="1:8" ht="12.75" x14ac:dyDescent="0.2">
      <c r="A34" s="65"/>
      <c r="D34" s="64"/>
    </row>
    <row r="35" spans="1:8" ht="12" x14ac:dyDescent="0.2">
      <c r="D35" s="66"/>
    </row>
    <row r="36" spans="1:8" x14ac:dyDescent="0.15">
      <c r="B36" s="64"/>
      <c r="D36" s="67"/>
    </row>
    <row r="37" spans="1:8" ht="12.75" x14ac:dyDescent="0.2">
      <c r="B37" s="64"/>
      <c r="D37" s="68"/>
    </row>
    <row r="38" spans="1:8" x14ac:dyDescent="0.15">
      <c r="D38" s="64"/>
    </row>
  </sheetData>
  <mergeCells count="5">
    <mergeCell ref="A1:E1"/>
    <mergeCell ref="A4:E4"/>
    <mergeCell ref="A7:E7"/>
    <mergeCell ref="A20:E20"/>
    <mergeCell ref="A28:E2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zoomScaleNormal="100" workbookViewId="0">
      <selection activeCell="A26" sqref="A26"/>
    </sheetView>
  </sheetViews>
  <sheetFormatPr defaultRowHeight="11.25" x14ac:dyDescent="0.15"/>
  <cols>
    <col min="1" max="1" width="69.140625" style="1" customWidth="1"/>
    <col min="2" max="2" width="21" style="1" customWidth="1"/>
    <col min="3" max="3" width="19.85546875" style="1" customWidth="1"/>
    <col min="4" max="4" width="18" style="1" customWidth="1"/>
    <col min="5" max="5" width="13.42578125" style="1" customWidth="1"/>
    <col min="6" max="16384" width="9.140625" style="1"/>
  </cols>
  <sheetData>
    <row r="1" spans="1:6" ht="50.25" customHeight="1" thickBot="1" x14ac:dyDescent="0.2">
      <c r="A1" s="90" t="s">
        <v>70</v>
      </c>
      <c r="B1" s="90"/>
      <c r="C1" s="90"/>
      <c r="D1" s="90"/>
      <c r="E1" s="90"/>
    </row>
    <row r="2" spans="1:6" ht="43.15" customHeight="1" x14ac:dyDescent="0.15">
      <c r="A2" s="20"/>
      <c r="B2" s="20" t="s">
        <v>51</v>
      </c>
      <c r="D2" s="20"/>
      <c r="E2" s="20"/>
    </row>
    <row r="3" spans="1:6" ht="12" customHeight="1" x14ac:dyDescent="0.15">
      <c r="A3" s="96" t="s">
        <v>72</v>
      </c>
      <c r="B3" s="96"/>
      <c r="C3" s="96"/>
      <c r="D3" s="96"/>
      <c r="E3" s="96"/>
      <c r="F3" s="96"/>
    </row>
    <row r="5" spans="1:6" ht="12" thickBot="1" x14ac:dyDescent="0.2"/>
    <row r="6" spans="1:6" s="2" customFormat="1" ht="33.75" customHeight="1" thickBot="1" x14ac:dyDescent="0.2">
      <c r="A6" s="71" t="s">
        <v>0</v>
      </c>
      <c r="B6" s="15" t="s">
        <v>23</v>
      </c>
      <c r="C6" s="15" t="s">
        <v>24</v>
      </c>
      <c r="D6" s="15" t="s">
        <v>25</v>
      </c>
      <c r="E6" s="15" t="s">
        <v>26</v>
      </c>
    </row>
    <row r="7" spans="1:6" s="3" customFormat="1" ht="12.75" x14ac:dyDescent="0.2">
      <c r="A7" s="72" t="s">
        <v>27</v>
      </c>
      <c r="B7" s="4"/>
      <c r="C7" s="4"/>
      <c r="D7" s="4"/>
      <c r="E7" s="4"/>
    </row>
    <row r="8" spans="1:6" s="3" customFormat="1" ht="12.75" x14ac:dyDescent="0.2">
      <c r="A8" s="73" t="s">
        <v>30</v>
      </c>
      <c r="B8" s="16">
        <v>3414487.9</v>
      </c>
      <c r="C8" s="16">
        <v>290865.11</v>
      </c>
      <c r="D8" s="16">
        <v>3705353.01</v>
      </c>
      <c r="E8" s="17">
        <v>108.52</v>
      </c>
    </row>
    <row r="9" spans="1:6" s="3" customFormat="1" ht="12.75" x14ac:dyDescent="0.2">
      <c r="A9" s="74" t="s">
        <v>31</v>
      </c>
      <c r="B9" s="7">
        <v>3126264.82</v>
      </c>
      <c r="C9" s="7">
        <v>293125.59000000003</v>
      </c>
      <c r="D9" s="7">
        <v>3419390.41</v>
      </c>
      <c r="E9" s="8">
        <v>109.38</v>
      </c>
    </row>
    <row r="10" spans="1:6" s="3" customFormat="1" ht="12.75" x14ac:dyDescent="0.2">
      <c r="A10" s="74" t="s">
        <v>32</v>
      </c>
      <c r="B10" s="8">
        <v>12</v>
      </c>
      <c r="C10" s="9"/>
      <c r="D10" s="8">
        <v>12</v>
      </c>
      <c r="E10" s="8">
        <v>100</v>
      </c>
    </row>
    <row r="11" spans="1:6" s="3" customFormat="1" ht="25.5" x14ac:dyDescent="0.2">
      <c r="A11" s="74" t="s">
        <v>33</v>
      </c>
      <c r="B11" s="7">
        <v>47550</v>
      </c>
      <c r="C11" s="9"/>
      <c r="D11" s="7">
        <v>47550</v>
      </c>
      <c r="E11" s="8">
        <v>100</v>
      </c>
    </row>
    <row r="12" spans="1:6" s="3" customFormat="1" ht="25.5" x14ac:dyDescent="0.2">
      <c r="A12" s="74" t="s">
        <v>34</v>
      </c>
      <c r="B12" s="7">
        <v>24672.15</v>
      </c>
      <c r="C12" s="7">
        <v>6057</v>
      </c>
      <c r="D12" s="7">
        <v>30729.15</v>
      </c>
      <c r="E12" s="8">
        <v>124.55</v>
      </c>
    </row>
    <row r="13" spans="1:6" s="3" customFormat="1" ht="12.75" x14ac:dyDescent="0.2">
      <c r="A13" s="74" t="s">
        <v>35</v>
      </c>
      <c r="B13" s="7">
        <v>215988.93</v>
      </c>
      <c r="C13" s="7">
        <v>-8317.48</v>
      </c>
      <c r="D13" s="7">
        <v>207671.45</v>
      </c>
      <c r="E13" s="8">
        <v>96.15</v>
      </c>
    </row>
    <row r="14" spans="1:6" s="3" customFormat="1" ht="15" x14ac:dyDescent="0.25">
      <c r="A14" s="80" t="s">
        <v>28</v>
      </c>
      <c r="B14" s="81">
        <v>3414487.9</v>
      </c>
      <c r="C14" s="81">
        <v>290865.11</v>
      </c>
      <c r="D14" s="81">
        <v>3705353.01</v>
      </c>
      <c r="E14" s="82">
        <v>108.52</v>
      </c>
    </row>
    <row r="15" spans="1:6" s="3" customFormat="1" ht="12.75" x14ac:dyDescent="0.2">
      <c r="A15" s="73" t="s">
        <v>36</v>
      </c>
      <c r="B15" s="16">
        <v>3398939.9</v>
      </c>
      <c r="C15" s="16">
        <v>10574.84</v>
      </c>
      <c r="D15" s="16">
        <v>3409514.74</v>
      </c>
      <c r="E15" s="17">
        <v>100.31</v>
      </c>
    </row>
    <row r="16" spans="1:6" s="3" customFormat="1" ht="12.75" x14ac:dyDescent="0.2">
      <c r="A16" s="74" t="s">
        <v>4</v>
      </c>
      <c r="B16" s="7">
        <v>3132126.38</v>
      </c>
      <c r="C16" s="7">
        <v>8630.48</v>
      </c>
      <c r="D16" s="7">
        <v>3140756.86</v>
      </c>
      <c r="E16" s="8">
        <v>100.28</v>
      </c>
    </row>
    <row r="17" spans="1:5" s="3" customFormat="1" ht="12.75" x14ac:dyDescent="0.2">
      <c r="A17" s="74" t="s">
        <v>5</v>
      </c>
      <c r="B17" s="7">
        <v>263617.76</v>
      </c>
      <c r="C17" s="7">
        <v>1736.39</v>
      </c>
      <c r="D17" s="7">
        <v>265354.15000000002</v>
      </c>
      <c r="E17" s="8">
        <v>100.66</v>
      </c>
    </row>
    <row r="18" spans="1:5" s="3" customFormat="1" ht="12.75" x14ac:dyDescent="0.2">
      <c r="A18" s="74" t="s">
        <v>14</v>
      </c>
      <c r="B18" s="8">
        <v>414.17</v>
      </c>
      <c r="C18" s="8">
        <v>-264.52999999999997</v>
      </c>
      <c r="D18" s="8">
        <v>149.63999999999999</v>
      </c>
      <c r="E18" s="8">
        <v>36.130000000000003</v>
      </c>
    </row>
    <row r="19" spans="1:5" s="3" customFormat="1" ht="12.75" x14ac:dyDescent="0.2">
      <c r="A19" s="74" t="s">
        <v>9</v>
      </c>
      <c r="B19" s="8">
        <v>329.09</v>
      </c>
      <c r="C19" s="9"/>
      <c r="D19" s="8">
        <v>329.09</v>
      </c>
      <c r="E19" s="8">
        <v>100</v>
      </c>
    </row>
    <row r="20" spans="1:5" s="3" customFormat="1" ht="12.75" x14ac:dyDescent="0.2">
      <c r="A20" s="74" t="s">
        <v>19</v>
      </c>
      <c r="B20" s="7">
        <v>2452.5</v>
      </c>
      <c r="C20" s="8">
        <v>472.5</v>
      </c>
      <c r="D20" s="7">
        <v>2925</v>
      </c>
      <c r="E20" s="8">
        <v>119.27</v>
      </c>
    </row>
    <row r="21" spans="1:5" s="3" customFormat="1" ht="12.75" x14ac:dyDescent="0.2">
      <c r="A21" s="75" t="s">
        <v>37</v>
      </c>
      <c r="B21" s="18">
        <v>20348</v>
      </c>
      <c r="C21" s="18">
        <v>7976.64</v>
      </c>
      <c r="D21" s="18">
        <v>28324.639999999999</v>
      </c>
      <c r="E21" s="19">
        <v>139.19999999999999</v>
      </c>
    </row>
    <row r="22" spans="1:5" s="3" customFormat="1" ht="12.75" x14ac:dyDescent="0.2">
      <c r="A22" s="74" t="s">
        <v>10</v>
      </c>
      <c r="B22" s="7">
        <v>20348</v>
      </c>
      <c r="C22" s="7">
        <v>7976.64</v>
      </c>
      <c r="D22" s="7">
        <v>28324.639999999999</v>
      </c>
      <c r="E22" s="8">
        <v>139.19999999999999</v>
      </c>
    </row>
    <row r="23" spans="1:5" s="3" customFormat="1" ht="15" x14ac:dyDescent="0.25">
      <c r="A23" s="80" t="s">
        <v>29</v>
      </c>
      <c r="B23" s="81">
        <v>3419287.9</v>
      </c>
      <c r="C23" s="81">
        <v>18551.48</v>
      </c>
      <c r="D23" s="81">
        <v>3437839.38</v>
      </c>
      <c r="E23" s="82">
        <v>100.54</v>
      </c>
    </row>
  </sheetData>
  <mergeCells count="2">
    <mergeCell ref="A1:E1"/>
    <mergeCell ref="A3:F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topLeftCell="A13" zoomScaleNormal="100" workbookViewId="0">
      <selection activeCell="E45" sqref="E45"/>
    </sheetView>
  </sheetViews>
  <sheetFormatPr defaultRowHeight="11.25" x14ac:dyDescent="0.15"/>
  <cols>
    <col min="1" max="1" width="60.85546875" style="1" customWidth="1"/>
    <col min="2" max="2" width="20.140625" style="1" customWidth="1"/>
    <col min="3" max="3" width="18.7109375" style="1" customWidth="1"/>
    <col min="4" max="4" width="17.85546875" style="1" customWidth="1"/>
    <col min="5" max="5" width="14.140625" style="1" customWidth="1"/>
    <col min="6" max="9" width="9.140625" style="1" hidden="1" customWidth="1"/>
    <col min="10" max="16384" width="9.140625" style="1"/>
  </cols>
  <sheetData>
    <row r="1" spans="1:9" ht="50.25" customHeight="1" thickBot="1" x14ac:dyDescent="0.2">
      <c r="A1" s="90" t="s">
        <v>70</v>
      </c>
      <c r="B1" s="90"/>
      <c r="C1" s="90"/>
      <c r="D1" s="90"/>
      <c r="E1" s="90"/>
    </row>
    <row r="2" spans="1:9" ht="43.15" customHeight="1" x14ac:dyDescent="0.15">
      <c r="A2" s="20"/>
      <c r="B2" s="20" t="s">
        <v>51</v>
      </c>
      <c r="D2" s="20"/>
      <c r="E2" s="20"/>
    </row>
    <row r="3" spans="1:9" ht="15.75" x14ac:dyDescent="0.15">
      <c r="A3" s="97" t="s">
        <v>73</v>
      </c>
      <c r="B3" s="97"/>
      <c r="C3" s="97"/>
      <c r="D3" s="97"/>
      <c r="E3" s="97"/>
      <c r="F3" s="97"/>
      <c r="G3" s="97"/>
      <c r="H3" s="97"/>
      <c r="I3" s="97"/>
    </row>
    <row r="5" spans="1:9" ht="12" thickBot="1" x14ac:dyDescent="0.2"/>
    <row r="6" spans="1:9" s="2" customFormat="1" ht="42" customHeight="1" thickBot="1" x14ac:dyDescent="0.2">
      <c r="A6" s="71" t="s">
        <v>0</v>
      </c>
      <c r="B6" s="15" t="s">
        <v>23</v>
      </c>
      <c r="C6" s="15" t="s">
        <v>24</v>
      </c>
      <c r="D6" s="15" t="s">
        <v>25</v>
      </c>
      <c r="E6" s="15" t="s">
        <v>26</v>
      </c>
    </row>
    <row r="7" spans="1:9" s="3" customFormat="1" ht="12.75" x14ac:dyDescent="0.2">
      <c r="A7" s="72" t="s">
        <v>27</v>
      </c>
      <c r="B7" s="4"/>
      <c r="C7" s="4"/>
      <c r="D7" s="4"/>
      <c r="E7" s="4"/>
    </row>
    <row r="8" spans="1:9" s="3" customFormat="1" ht="12.75" x14ac:dyDescent="0.2">
      <c r="A8" s="76" t="s">
        <v>2</v>
      </c>
      <c r="B8" s="7">
        <v>8987.86</v>
      </c>
      <c r="C8" s="7">
        <v>-6490.23</v>
      </c>
      <c r="D8" s="7">
        <v>2497.63</v>
      </c>
      <c r="E8" s="8">
        <v>27.79</v>
      </c>
    </row>
    <row r="9" spans="1:9" s="3" customFormat="1" ht="12.75" x14ac:dyDescent="0.2">
      <c r="A9" s="76" t="s">
        <v>3</v>
      </c>
      <c r="B9" s="9"/>
      <c r="C9" s="7">
        <v>1724.39</v>
      </c>
      <c r="D9" s="7">
        <v>1724.39</v>
      </c>
      <c r="E9" s="9"/>
    </row>
    <row r="10" spans="1:9" s="3" customFormat="1" ht="12.75" x14ac:dyDescent="0.2">
      <c r="A10" s="76" t="s">
        <v>6</v>
      </c>
      <c r="B10" s="7">
        <v>8987.86</v>
      </c>
      <c r="C10" s="7">
        <v>-8214.6200000000008</v>
      </c>
      <c r="D10" s="8">
        <v>773.24</v>
      </c>
      <c r="E10" s="8">
        <v>8.6</v>
      </c>
    </row>
    <row r="11" spans="1:9" s="3" customFormat="1" ht="12.75" x14ac:dyDescent="0.2">
      <c r="A11" s="76" t="s">
        <v>7</v>
      </c>
      <c r="B11" s="7">
        <v>23012</v>
      </c>
      <c r="C11" s="7">
        <v>6000</v>
      </c>
      <c r="D11" s="7">
        <v>29012</v>
      </c>
      <c r="E11" s="8">
        <v>126.07</v>
      </c>
    </row>
    <row r="12" spans="1:9" s="3" customFormat="1" ht="12.75" x14ac:dyDescent="0.2">
      <c r="A12" s="76" t="s">
        <v>8</v>
      </c>
      <c r="B12" s="7">
        <v>23012</v>
      </c>
      <c r="C12" s="7">
        <v>6000</v>
      </c>
      <c r="D12" s="7">
        <v>29012</v>
      </c>
      <c r="E12" s="8">
        <v>126.07</v>
      </c>
    </row>
    <row r="13" spans="1:9" s="3" customFormat="1" ht="12.75" x14ac:dyDescent="0.2">
      <c r="A13" s="76" t="s">
        <v>12</v>
      </c>
      <c r="B13" s="7">
        <v>246650</v>
      </c>
      <c r="C13" s="7">
        <v>2592.8000000000002</v>
      </c>
      <c r="D13" s="7">
        <v>249242.8</v>
      </c>
      <c r="E13" s="8">
        <v>101.05</v>
      </c>
    </row>
    <row r="14" spans="1:9" s="3" customFormat="1" ht="12.75" x14ac:dyDescent="0.2">
      <c r="A14" s="76" t="s">
        <v>13</v>
      </c>
      <c r="B14" s="7">
        <v>47550</v>
      </c>
      <c r="C14" s="9"/>
      <c r="D14" s="7">
        <v>47550</v>
      </c>
      <c r="E14" s="8">
        <v>100</v>
      </c>
    </row>
    <row r="15" spans="1:9" s="3" customFormat="1" ht="12.75" x14ac:dyDescent="0.2">
      <c r="A15" s="76" t="s">
        <v>15</v>
      </c>
      <c r="B15" s="7">
        <v>199100</v>
      </c>
      <c r="C15" s="7">
        <v>2592.8000000000002</v>
      </c>
      <c r="D15" s="7">
        <v>201692.79999999999</v>
      </c>
      <c r="E15" s="8">
        <v>101.3</v>
      </c>
    </row>
    <row r="16" spans="1:9" s="3" customFormat="1" ht="12.75" x14ac:dyDescent="0.2">
      <c r="A16" s="76" t="s">
        <v>17</v>
      </c>
      <c r="B16" s="7">
        <v>3134165.89</v>
      </c>
      <c r="C16" s="7">
        <v>288705.53999999998</v>
      </c>
      <c r="D16" s="7">
        <v>3422871.43</v>
      </c>
      <c r="E16" s="8">
        <v>109.21</v>
      </c>
    </row>
    <row r="17" spans="1:5" s="3" customFormat="1" ht="12.75" x14ac:dyDescent="0.2">
      <c r="A17" s="76" t="s">
        <v>18</v>
      </c>
      <c r="B17" s="7">
        <v>3131621.96</v>
      </c>
      <c r="C17" s="7">
        <v>288271.57</v>
      </c>
      <c r="D17" s="7">
        <v>3419893.53</v>
      </c>
      <c r="E17" s="8">
        <v>109.21</v>
      </c>
    </row>
    <row r="18" spans="1:5" s="3" customFormat="1" ht="12.75" x14ac:dyDescent="0.2">
      <c r="A18" s="76" t="s">
        <v>20</v>
      </c>
      <c r="B18" s="7">
        <v>2543.9299999999998</v>
      </c>
      <c r="C18" s="8">
        <v>433.97</v>
      </c>
      <c r="D18" s="7">
        <v>2977.9</v>
      </c>
      <c r="E18" s="8">
        <v>117.06</v>
      </c>
    </row>
    <row r="19" spans="1:5" s="3" customFormat="1" ht="12.75" x14ac:dyDescent="0.2">
      <c r="A19" s="76" t="s">
        <v>21</v>
      </c>
      <c r="B19" s="7">
        <v>1672.15</v>
      </c>
      <c r="C19" s="8">
        <v>57</v>
      </c>
      <c r="D19" s="7">
        <v>1729.15</v>
      </c>
      <c r="E19" s="8">
        <v>103.41</v>
      </c>
    </row>
    <row r="20" spans="1:5" s="3" customFormat="1" ht="12.75" x14ac:dyDescent="0.2">
      <c r="A20" s="76" t="s">
        <v>22</v>
      </c>
      <c r="B20" s="7">
        <v>1672.15</v>
      </c>
      <c r="C20" s="8">
        <v>57</v>
      </c>
      <c r="D20" s="7">
        <v>1729.15</v>
      </c>
      <c r="E20" s="8">
        <v>103.41</v>
      </c>
    </row>
    <row r="21" spans="1:5" s="3" customFormat="1" ht="15" x14ac:dyDescent="0.25">
      <c r="A21" s="80" t="s">
        <v>28</v>
      </c>
      <c r="B21" s="81">
        <v>3414487.9</v>
      </c>
      <c r="C21" s="81">
        <v>290865.11</v>
      </c>
      <c r="D21" s="81">
        <v>3705353.01</v>
      </c>
      <c r="E21" s="82">
        <v>108.52</v>
      </c>
    </row>
    <row r="22" spans="1:5" s="3" customFormat="1" ht="12.75" x14ac:dyDescent="0.2">
      <c r="A22" s="76" t="s">
        <v>2</v>
      </c>
      <c r="B22" s="7">
        <v>8987.86</v>
      </c>
      <c r="C22" s="7">
        <v>-6490.23</v>
      </c>
      <c r="D22" s="7">
        <v>2497.63</v>
      </c>
      <c r="E22" s="8">
        <v>27.79</v>
      </c>
    </row>
    <row r="23" spans="1:5" s="3" customFormat="1" ht="12.75" x14ac:dyDescent="0.2">
      <c r="A23" s="76" t="s">
        <v>3</v>
      </c>
      <c r="B23" s="9"/>
      <c r="C23" s="7">
        <v>1724.39</v>
      </c>
      <c r="D23" s="7">
        <v>1724.39</v>
      </c>
      <c r="E23" s="9"/>
    </row>
    <row r="24" spans="1:5" s="3" customFormat="1" ht="12.75" x14ac:dyDescent="0.2">
      <c r="A24" s="76" t="s">
        <v>6</v>
      </c>
      <c r="B24" s="7">
        <v>8987.86</v>
      </c>
      <c r="C24" s="7">
        <v>-8214.6200000000008</v>
      </c>
      <c r="D24" s="8">
        <v>773.24</v>
      </c>
      <c r="E24" s="8">
        <v>8.6</v>
      </c>
    </row>
    <row r="25" spans="1:5" s="3" customFormat="1" ht="12.75" x14ac:dyDescent="0.2">
      <c r="A25" s="76" t="s">
        <v>7</v>
      </c>
      <c r="B25" s="7">
        <v>23212</v>
      </c>
      <c r="C25" s="7">
        <v>11612.17</v>
      </c>
      <c r="D25" s="7">
        <v>34824.17</v>
      </c>
      <c r="E25" s="8">
        <v>150.03</v>
      </c>
    </row>
    <row r="26" spans="1:5" s="3" customFormat="1" ht="12.75" x14ac:dyDescent="0.2">
      <c r="A26" s="76" t="s">
        <v>8</v>
      </c>
      <c r="B26" s="7">
        <v>23012</v>
      </c>
      <c r="C26" s="7">
        <v>6000</v>
      </c>
      <c r="D26" s="7">
        <v>29012</v>
      </c>
      <c r="E26" s="8">
        <v>126.07</v>
      </c>
    </row>
    <row r="27" spans="1:5" s="3" customFormat="1" ht="25.5" x14ac:dyDescent="0.2">
      <c r="A27" s="76" t="s">
        <v>11</v>
      </c>
      <c r="B27" s="8">
        <v>200</v>
      </c>
      <c r="C27" s="7">
        <v>5612.17</v>
      </c>
      <c r="D27" s="7">
        <v>5812.17</v>
      </c>
      <c r="E27" s="7">
        <v>2906.09</v>
      </c>
    </row>
    <row r="28" spans="1:5" s="3" customFormat="1" ht="12.75" x14ac:dyDescent="0.2">
      <c r="A28" s="76" t="s">
        <v>12</v>
      </c>
      <c r="B28" s="7">
        <v>251250</v>
      </c>
      <c r="C28" s="7">
        <v>1522.27</v>
      </c>
      <c r="D28" s="7">
        <v>252772.27</v>
      </c>
      <c r="E28" s="8">
        <v>100.61</v>
      </c>
    </row>
    <row r="29" spans="1:5" s="3" customFormat="1" ht="12.75" x14ac:dyDescent="0.2">
      <c r="A29" s="76" t="s">
        <v>13</v>
      </c>
      <c r="B29" s="7">
        <v>47550</v>
      </c>
      <c r="C29" s="9"/>
      <c r="D29" s="7">
        <v>47550</v>
      </c>
      <c r="E29" s="8">
        <v>100</v>
      </c>
    </row>
    <row r="30" spans="1:5" s="3" customFormat="1" ht="12.75" x14ac:dyDescent="0.2">
      <c r="A30" s="76" t="s">
        <v>15</v>
      </c>
      <c r="B30" s="7">
        <v>199100</v>
      </c>
      <c r="C30" s="9"/>
      <c r="D30" s="7">
        <v>199100</v>
      </c>
      <c r="E30" s="8">
        <v>100</v>
      </c>
    </row>
    <row r="31" spans="1:5" s="3" customFormat="1" ht="12.75" x14ac:dyDescent="0.2">
      <c r="A31" s="76" t="s">
        <v>16</v>
      </c>
      <c r="B31" s="7">
        <v>4600</v>
      </c>
      <c r="C31" s="7">
        <v>1522.27</v>
      </c>
      <c r="D31" s="7">
        <v>6122.27</v>
      </c>
      <c r="E31" s="8">
        <v>133.09</v>
      </c>
    </row>
    <row r="32" spans="1:5" s="3" customFormat="1" ht="12.75" x14ac:dyDescent="0.2">
      <c r="A32" s="76" t="s">
        <v>17</v>
      </c>
      <c r="B32" s="7">
        <v>3134165.89</v>
      </c>
      <c r="C32" s="7">
        <v>11850.27</v>
      </c>
      <c r="D32" s="7">
        <v>3146016.16</v>
      </c>
      <c r="E32" s="8">
        <v>100.38</v>
      </c>
    </row>
    <row r="33" spans="1:5" s="3" customFormat="1" ht="12.75" x14ac:dyDescent="0.2">
      <c r="A33" s="76" t="s">
        <v>18</v>
      </c>
      <c r="B33" s="7">
        <v>3131621.96</v>
      </c>
      <c r="C33" s="7">
        <v>11416.3</v>
      </c>
      <c r="D33" s="7">
        <v>3143038.26</v>
      </c>
      <c r="E33" s="8">
        <v>100.36</v>
      </c>
    </row>
    <row r="34" spans="1:5" s="3" customFormat="1" ht="12.75" x14ac:dyDescent="0.2">
      <c r="A34" s="76" t="s">
        <v>20</v>
      </c>
      <c r="B34" s="7">
        <v>2543.9299999999998</v>
      </c>
      <c r="C34" s="8">
        <v>433.97</v>
      </c>
      <c r="D34" s="7">
        <v>2977.9</v>
      </c>
      <c r="E34" s="8">
        <v>117.06</v>
      </c>
    </row>
    <row r="35" spans="1:5" s="3" customFormat="1" ht="12.75" x14ac:dyDescent="0.2">
      <c r="A35" s="76" t="s">
        <v>21</v>
      </c>
      <c r="B35" s="7">
        <v>1672.15</v>
      </c>
      <c r="C35" s="8">
        <v>57</v>
      </c>
      <c r="D35" s="7">
        <v>1729.15</v>
      </c>
      <c r="E35" s="8">
        <v>103.41</v>
      </c>
    </row>
    <row r="36" spans="1:5" s="3" customFormat="1" ht="12.75" x14ac:dyDescent="0.2">
      <c r="A36" s="76" t="s">
        <v>22</v>
      </c>
      <c r="B36" s="7">
        <v>1672.15</v>
      </c>
      <c r="C36" s="8">
        <v>57</v>
      </c>
      <c r="D36" s="7">
        <v>1729.15</v>
      </c>
      <c r="E36" s="8">
        <v>103.41</v>
      </c>
    </row>
    <row r="37" spans="1:5" s="3" customFormat="1" ht="15" x14ac:dyDescent="0.25">
      <c r="A37" s="80" t="s">
        <v>29</v>
      </c>
      <c r="B37" s="81">
        <v>3419287.9</v>
      </c>
      <c r="C37" s="81">
        <v>18551.48</v>
      </c>
      <c r="D37" s="81">
        <v>3437839.38</v>
      </c>
      <c r="E37" s="82">
        <v>100.54</v>
      </c>
    </row>
    <row r="40" spans="1:5" x14ac:dyDescent="0.15">
      <c r="A40" s="103" t="s">
        <v>75</v>
      </c>
      <c r="B40" s="104"/>
      <c r="C40" s="104"/>
      <c r="D40" s="104"/>
    </row>
    <row r="42" spans="1:5" x14ac:dyDescent="0.15">
      <c r="A42" s="101" t="s">
        <v>76</v>
      </c>
      <c r="B42" s="101"/>
      <c r="C42" s="101"/>
      <c r="D42" s="102">
        <v>5812.17</v>
      </c>
    </row>
    <row r="43" spans="1:5" x14ac:dyDescent="0.15">
      <c r="A43" s="101" t="s">
        <v>77</v>
      </c>
      <c r="B43" s="101"/>
      <c r="C43" s="101"/>
      <c r="D43" s="102">
        <v>6122.27</v>
      </c>
    </row>
    <row r="44" spans="1:5" x14ac:dyDescent="0.15">
      <c r="A44" s="101" t="s">
        <v>81</v>
      </c>
      <c r="B44" s="101"/>
      <c r="C44" s="101"/>
      <c r="D44" s="102">
        <v>-2592.8000000000002</v>
      </c>
    </row>
    <row r="45" spans="1:5" x14ac:dyDescent="0.15">
      <c r="A45" s="101" t="s">
        <v>78</v>
      </c>
      <c r="B45" s="101"/>
      <c r="C45" s="101"/>
      <c r="D45" s="102">
        <v>797.82</v>
      </c>
    </row>
    <row r="46" spans="1:5" x14ac:dyDescent="0.15">
      <c r="A46" s="101" t="s">
        <v>79</v>
      </c>
      <c r="B46" s="101"/>
      <c r="C46" s="101"/>
      <c r="D46" s="102">
        <v>-277653.09000000003</v>
      </c>
    </row>
    <row r="47" spans="1:5" x14ac:dyDescent="0.15">
      <c r="A47" s="103" t="s">
        <v>80</v>
      </c>
      <c r="B47" s="104"/>
      <c r="C47" s="104"/>
      <c r="D47" s="105">
        <f>SUM(D42:D46)</f>
        <v>-267513.63</v>
      </c>
    </row>
  </sheetData>
  <mergeCells count="2">
    <mergeCell ref="A1:E1"/>
    <mergeCell ref="A3:I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zoomScaleNormal="100" workbookViewId="0">
      <selection activeCell="D24" sqref="D24"/>
    </sheetView>
  </sheetViews>
  <sheetFormatPr defaultRowHeight="11.25" x14ac:dyDescent="0.15"/>
  <cols>
    <col min="1" max="1" width="32.5703125" style="1" customWidth="1"/>
    <col min="2" max="2" width="18.28515625" style="1" customWidth="1"/>
    <col min="3" max="3" width="19.28515625" style="1" customWidth="1"/>
    <col min="4" max="4" width="18.42578125" style="1" customWidth="1"/>
    <col min="5" max="5" width="15.5703125" style="1" customWidth="1"/>
    <col min="6" max="16384" width="9.140625" style="1"/>
  </cols>
  <sheetData>
    <row r="1" spans="1:5" ht="50.25" customHeight="1" thickBot="1" x14ac:dyDescent="0.2">
      <c r="A1" s="90" t="s">
        <v>70</v>
      </c>
      <c r="B1" s="90"/>
      <c r="C1" s="90"/>
      <c r="D1" s="90"/>
      <c r="E1" s="90"/>
    </row>
    <row r="2" spans="1:5" ht="43.15" customHeight="1" x14ac:dyDescent="0.15">
      <c r="A2" s="20"/>
      <c r="B2" s="20" t="s">
        <v>51</v>
      </c>
      <c r="D2" s="20"/>
      <c r="E2" s="20"/>
    </row>
    <row r="3" spans="1:5" ht="15.75" x14ac:dyDescent="0.15">
      <c r="A3" s="98" t="s">
        <v>74</v>
      </c>
      <c r="B3" s="99"/>
      <c r="C3" s="99"/>
      <c r="D3" s="99"/>
      <c r="E3" s="99"/>
    </row>
    <row r="5" spans="1:5" ht="12" thickBot="1" x14ac:dyDescent="0.2"/>
    <row r="6" spans="1:5" s="2" customFormat="1" ht="39" customHeight="1" thickBot="1" x14ac:dyDescent="0.2">
      <c r="A6" s="71" t="s">
        <v>0</v>
      </c>
      <c r="B6" s="15" t="s">
        <v>23</v>
      </c>
      <c r="C6" s="15" t="s">
        <v>24</v>
      </c>
      <c r="D6" s="15" t="s">
        <v>25</v>
      </c>
      <c r="E6" s="15" t="s">
        <v>26</v>
      </c>
    </row>
    <row r="7" spans="1:5" s="3" customFormat="1" ht="12.75" x14ac:dyDescent="0.2">
      <c r="A7" s="72" t="s">
        <v>27</v>
      </c>
      <c r="B7" s="4"/>
      <c r="C7" s="4"/>
      <c r="D7" s="4"/>
      <c r="E7" s="4"/>
    </row>
    <row r="8" spans="1:5" s="3" customFormat="1" ht="12.75" x14ac:dyDescent="0.2">
      <c r="A8" s="77" t="s">
        <v>38</v>
      </c>
      <c r="B8" s="5">
        <v>3419287.9</v>
      </c>
      <c r="C8" s="5">
        <v>18551.48</v>
      </c>
      <c r="D8" s="5">
        <v>3437839.38</v>
      </c>
      <c r="E8" s="6">
        <v>100.54</v>
      </c>
    </row>
    <row r="9" spans="1:5" s="3" customFormat="1" ht="12.75" x14ac:dyDescent="0.2">
      <c r="A9" s="77" t="s">
        <v>39</v>
      </c>
      <c r="B9" s="5">
        <v>3419287.9</v>
      </c>
      <c r="C9" s="5">
        <v>18551.48</v>
      </c>
      <c r="D9" s="5">
        <v>3437839.38</v>
      </c>
      <c r="E9" s="6">
        <v>100.54</v>
      </c>
    </row>
    <row r="10" spans="1:5" s="3" customFormat="1" ht="14.25" x14ac:dyDescent="0.2">
      <c r="A10" s="83" t="s">
        <v>29</v>
      </c>
      <c r="B10" s="84">
        <v>3419287.9</v>
      </c>
      <c r="C10" s="84">
        <v>18551.48</v>
      </c>
      <c r="D10" s="84">
        <v>3437839.38</v>
      </c>
      <c r="E10" s="85">
        <v>100.54</v>
      </c>
    </row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68"/>
  <sheetViews>
    <sheetView zoomScaleNormal="100" workbookViewId="0">
      <selection activeCell="I9" sqref="I9"/>
    </sheetView>
  </sheetViews>
  <sheetFormatPr defaultRowHeight="11.25" x14ac:dyDescent="0.15"/>
  <cols>
    <col min="1" max="1" width="69.28515625" style="1" customWidth="1"/>
    <col min="2" max="2" width="19" style="1" customWidth="1"/>
    <col min="3" max="3" width="22.42578125" style="1" customWidth="1"/>
    <col min="4" max="4" width="15.5703125" style="1" customWidth="1"/>
    <col min="5" max="5" width="17" style="1" customWidth="1"/>
    <col min="6" max="6" width="9.140625" style="13" hidden="1" customWidth="1"/>
    <col min="7" max="63" width="9.140625" style="13"/>
    <col min="64" max="16384" width="9.140625" style="1"/>
  </cols>
  <sheetData>
    <row r="1" spans="1:63" ht="50.25" customHeight="1" thickBot="1" x14ac:dyDescent="0.2">
      <c r="A1" s="90" t="s">
        <v>70</v>
      </c>
      <c r="B1" s="90"/>
      <c r="C1" s="90"/>
      <c r="D1" s="90"/>
      <c r="E1" s="9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5" spans="1:63" ht="15.75" x14ac:dyDescent="0.25">
      <c r="A5" s="96" t="s">
        <v>71</v>
      </c>
      <c r="B5" s="100"/>
      <c r="C5" s="100"/>
      <c r="D5" s="100"/>
      <c r="E5" s="100"/>
      <c r="F5" s="100"/>
    </row>
    <row r="8" spans="1:63" ht="12" thickBot="1" x14ac:dyDescent="0.2"/>
    <row r="9" spans="1:63" s="2" customFormat="1" ht="39.75" customHeight="1" thickBot="1" x14ac:dyDescent="0.2">
      <c r="A9" s="71" t="s">
        <v>0</v>
      </c>
      <c r="B9" s="15" t="s">
        <v>1</v>
      </c>
      <c r="C9" s="15" t="s">
        <v>24</v>
      </c>
      <c r="D9" s="15" t="s">
        <v>40</v>
      </c>
      <c r="E9" s="15" t="s">
        <v>26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63" s="3" customFormat="1" ht="15" x14ac:dyDescent="0.25">
      <c r="A10" s="80" t="s">
        <v>41</v>
      </c>
      <c r="B10" s="81">
        <v>3419287.9</v>
      </c>
      <c r="C10" s="81">
        <v>18551.48</v>
      </c>
      <c r="D10" s="81">
        <v>3437839.38</v>
      </c>
      <c r="E10" s="82">
        <v>100.54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s="3" customFormat="1" ht="12.75" x14ac:dyDescent="0.2">
      <c r="A11" s="72" t="s">
        <v>42</v>
      </c>
      <c r="B11" s="5">
        <v>2000</v>
      </c>
      <c r="C11" s="5">
        <v>-1226.76</v>
      </c>
      <c r="D11" s="6">
        <v>773.24</v>
      </c>
      <c r="E11" s="6">
        <v>38.659999999999997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s="12" customFormat="1" ht="12.75" x14ac:dyDescent="0.2">
      <c r="A12" s="78" t="s">
        <v>43</v>
      </c>
      <c r="B12" s="10">
        <v>2000</v>
      </c>
      <c r="C12" s="10">
        <v>-1226.76</v>
      </c>
      <c r="D12" s="11">
        <v>773.24</v>
      </c>
      <c r="E12" s="11">
        <v>38.659999999999997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s="3" customFormat="1" ht="12.75" x14ac:dyDescent="0.2">
      <c r="A13" s="77" t="s">
        <v>6</v>
      </c>
      <c r="B13" s="5">
        <v>2000</v>
      </c>
      <c r="C13" s="5">
        <v>-1226.76</v>
      </c>
      <c r="D13" s="6">
        <v>773.24</v>
      </c>
      <c r="E13" s="6">
        <v>38.659999999999997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</row>
    <row r="14" spans="1:63" s="3" customFormat="1" ht="12.75" x14ac:dyDescent="0.2">
      <c r="A14" s="79" t="s">
        <v>5</v>
      </c>
      <c r="B14" s="5">
        <v>2000</v>
      </c>
      <c r="C14" s="5">
        <v>-1226.76</v>
      </c>
      <c r="D14" s="6">
        <v>773.24</v>
      </c>
      <c r="E14" s="6">
        <v>38.659999999999997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s="3" customFormat="1" ht="12.75" x14ac:dyDescent="0.2">
      <c r="A15" s="72" t="s">
        <v>44</v>
      </c>
      <c r="B15" s="5">
        <v>3379598.47</v>
      </c>
      <c r="C15" s="5">
        <v>21012.62</v>
      </c>
      <c r="D15" s="5">
        <v>3400611.09</v>
      </c>
      <c r="E15" s="6">
        <v>100.62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12" customFormat="1" ht="12.75" x14ac:dyDescent="0.2">
      <c r="A16" s="78" t="s">
        <v>45</v>
      </c>
      <c r="B16" s="10">
        <v>3379598.47</v>
      </c>
      <c r="C16" s="10">
        <v>21012.62</v>
      </c>
      <c r="D16" s="10">
        <v>3400611.09</v>
      </c>
      <c r="E16" s="11">
        <v>100.62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s="3" customFormat="1" ht="12.75" x14ac:dyDescent="0.2">
      <c r="A17" s="77" t="s">
        <v>8</v>
      </c>
      <c r="B17" s="5">
        <v>23012</v>
      </c>
      <c r="C17" s="4"/>
      <c r="D17" s="5">
        <v>23012</v>
      </c>
      <c r="E17" s="6">
        <v>100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spans="1:63" s="3" customFormat="1" ht="12.75" x14ac:dyDescent="0.2">
      <c r="A18" s="79" t="s">
        <v>4</v>
      </c>
      <c r="B18" s="5">
        <v>7700</v>
      </c>
      <c r="C18" s="4"/>
      <c r="D18" s="5">
        <v>7700</v>
      </c>
      <c r="E18" s="6">
        <v>100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s="3" customFormat="1" ht="12.75" x14ac:dyDescent="0.2">
      <c r="A19" s="79" t="s">
        <v>5</v>
      </c>
      <c r="B19" s="5">
        <v>15212</v>
      </c>
      <c r="C19" s="4"/>
      <c r="D19" s="5">
        <v>15212</v>
      </c>
      <c r="E19" s="6">
        <v>100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</row>
    <row r="20" spans="1:63" s="3" customFormat="1" ht="25.5" x14ac:dyDescent="0.2">
      <c r="A20" s="79" t="s">
        <v>9</v>
      </c>
      <c r="B20" s="6">
        <v>100</v>
      </c>
      <c r="C20" s="4"/>
      <c r="D20" s="6">
        <v>100</v>
      </c>
      <c r="E20" s="6">
        <v>100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3" customFormat="1" ht="12.75" x14ac:dyDescent="0.2">
      <c r="A21" s="77" t="s">
        <v>11</v>
      </c>
      <c r="B21" s="6">
        <v>200</v>
      </c>
      <c r="C21" s="5">
        <v>4612.17</v>
      </c>
      <c r="D21" s="5">
        <v>4812.17</v>
      </c>
      <c r="E21" s="5">
        <v>2406.09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3" customFormat="1" ht="12.75" x14ac:dyDescent="0.2">
      <c r="A22" s="79" t="s">
        <v>4</v>
      </c>
      <c r="B22" s="6">
        <v>100</v>
      </c>
      <c r="C22" s="5">
        <v>2900</v>
      </c>
      <c r="D22" s="5">
        <v>3000</v>
      </c>
      <c r="E22" s="5">
        <v>3000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3" spans="1:63" s="3" customFormat="1" ht="12.75" x14ac:dyDescent="0.2">
      <c r="A23" s="79" t="s">
        <v>5</v>
      </c>
      <c r="B23" s="6">
        <v>100</v>
      </c>
      <c r="C23" s="5">
        <v>1712.17</v>
      </c>
      <c r="D23" s="5">
        <v>1812.17</v>
      </c>
      <c r="E23" s="5">
        <v>1812.17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3" customFormat="1" ht="12.75" x14ac:dyDescent="0.2">
      <c r="A24" s="77" t="s">
        <v>13</v>
      </c>
      <c r="B24" s="5">
        <v>30650</v>
      </c>
      <c r="C24" s="4"/>
      <c r="D24" s="5">
        <v>30650</v>
      </c>
      <c r="E24" s="6">
        <v>100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s="3" customFormat="1" ht="12.75" x14ac:dyDescent="0.2">
      <c r="A25" s="79" t="s">
        <v>5</v>
      </c>
      <c r="B25" s="5">
        <v>30410.36</v>
      </c>
      <c r="C25" s="4"/>
      <c r="D25" s="5">
        <v>30410.36</v>
      </c>
      <c r="E25" s="6">
        <v>100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3" s="3" customFormat="1" ht="12.75" x14ac:dyDescent="0.2">
      <c r="A26" s="79" t="s">
        <v>14</v>
      </c>
      <c r="B26" s="6">
        <v>139.63999999999999</v>
      </c>
      <c r="C26" s="4"/>
      <c r="D26" s="6">
        <v>139.63999999999999</v>
      </c>
      <c r="E26" s="6">
        <v>100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</row>
    <row r="27" spans="1:63" s="3" customFormat="1" ht="25.5" x14ac:dyDescent="0.2">
      <c r="A27" s="79" t="s">
        <v>9</v>
      </c>
      <c r="B27" s="6">
        <v>100</v>
      </c>
      <c r="C27" s="4"/>
      <c r="D27" s="6">
        <v>100</v>
      </c>
      <c r="E27" s="6">
        <v>100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3" customFormat="1" ht="12.75" x14ac:dyDescent="0.2">
      <c r="A28" s="77" t="s">
        <v>15</v>
      </c>
      <c r="B28" s="5">
        <v>199100</v>
      </c>
      <c r="C28" s="4"/>
      <c r="D28" s="5">
        <v>199100</v>
      </c>
      <c r="E28" s="6">
        <v>100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s="3" customFormat="1" ht="12.75" x14ac:dyDescent="0.2">
      <c r="A29" s="79" t="s">
        <v>5</v>
      </c>
      <c r="B29" s="5">
        <v>198835.47</v>
      </c>
      <c r="C29" s="6">
        <v>264.52999999999997</v>
      </c>
      <c r="D29" s="5">
        <v>199100</v>
      </c>
      <c r="E29" s="6">
        <v>100.13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3" s="3" customFormat="1" ht="12.75" x14ac:dyDescent="0.2">
      <c r="A30" s="79" t="s">
        <v>14</v>
      </c>
      <c r="B30" s="6">
        <v>264.52999999999997</v>
      </c>
      <c r="C30" s="6">
        <v>-264.52999999999997</v>
      </c>
      <c r="D30" s="4"/>
      <c r="E30" s="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3" s="3" customFormat="1" ht="12.75" x14ac:dyDescent="0.2">
      <c r="A31" s="77" t="s">
        <v>16</v>
      </c>
      <c r="B31" s="5">
        <v>2200</v>
      </c>
      <c r="C31" s="6">
        <v>602.63</v>
      </c>
      <c r="D31" s="5">
        <v>2802.63</v>
      </c>
      <c r="E31" s="6">
        <v>127.39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3" customFormat="1" ht="12.75" x14ac:dyDescent="0.2">
      <c r="A32" s="79" t="s">
        <v>5</v>
      </c>
      <c r="B32" s="5">
        <v>2200</v>
      </c>
      <c r="C32" s="6">
        <v>602.63</v>
      </c>
      <c r="D32" s="5">
        <v>2802.63</v>
      </c>
      <c r="E32" s="6">
        <v>127.39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3" customFormat="1" ht="12.75" x14ac:dyDescent="0.2">
      <c r="A33" s="77" t="s">
        <v>18</v>
      </c>
      <c r="B33" s="5">
        <v>3123612.32</v>
      </c>
      <c r="C33" s="5">
        <v>15797.82</v>
      </c>
      <c r="D33" s="5">
        <v>3139410.14</v>
      </c>
      <c r="E33" s="6">
        <v>100.51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3" s="3" customFormat="1" ht="12.75" x14ac:dyDescent="0.2">
      <c r="A34" s="79" t="s">
        <v>4</v>
      </c>
      <c r="B34" s="5">
        <v>3110043.45</v>
      </c>
      <c r="C34" s="5">
        <v>15000</v>
      </c>
      <c r="D34" s="5">
        <v>3125043.45</v>
      </c>
      <c r="E34" s="6">
        <v>100.48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3" customFormat="1" ht="12.75" x14ac:dyDescent="0.2">
      <c r="A35" s="79" t="s">
        <v>5</v>
      </c>
      <c r="B35" s="5">
        <v>13429.78</v>
      </c>
      <c r="C35" s="6">
        <v>797.82</v>
      </c>
      <c r="D35" s="5">
        <v>14227.6</v>
      </c>
      <c r="E35" s="6">
        <v>105.94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3" customFormat="1" ht="12.75" x14ac:dyDescent="0.2">
      <c r="A36" s="79" t="s">
        <v>14</v>
      </c>
      <c r="B36" s="6">
        <v>10</v>
      </c>
      <c r="C36" s="4"/>
      <c r="D36" s="6">
        <v>10</v>
      </c>
      <c r="E36" s="6">
        <v>100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3" s="3" customFormat="1" ht="25.5" x14ac:dyDescent="0.2">
      <c r="A37" s="79" t="s">
        <v>9</v>
      </c>
      <c r="B37" s="6">
        <v>129.09</v>
      </c>
      <c r="C37" s="4"/>
      <c r="D37" s="6">
        <v>129.09</v>
      </c>
      <c r="E37" s="6">
        <v>100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3" customFormat="1" ht="12.75" x14ac:dyDescent="0.2">
      <c r="A38" s="77" t="s">
        <v>22</v>
      </c>
      <c r="B38" s="6">
        <v>824.15</v>
      </c>
      <c r="C38" s="4"/>
      <c r="D38" s="6">
        <v>824.15</v>
      </c>
      <c r="E38" s="6">
        <v>100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3" customFormat="1" ht="12.75" x14ac:dyDescent="0.2">
      <c r="A39" s="79" t="s">
        <v>5</v>
      </c>
      <c r="B39" s="6">
        <v>824.15</v>
      </c>
      <c r="C39" s="4"/>
      <c r="D39" s="6">
        <v>824.15</v>
      </c>
      <c r="E39" s="6">
        <v>100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3" s="3" customFormat="1" ht="12.75" x14ac:dyDescent="0.2">
      <c r="A40" s="72" t="s">
        <v>46</v>
      </c>
      <c r="B40" s="5">
        <v>17341.43</v>
      </c>
      <c r="C40" s="5">
        <v>-9211.02</v>
      </c>
      <c r="D40" s="5">
        <v>8130.41</v>
      </c>
      <c r="E40" s="6">
        <v>46.88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3" s="12" customFormat="1" ht="12.75" x14ac:dyDescent="0.2">
      <c r="A41" s="78" t="s">
        <v>47</v>
      </c>
      <c r="B41" s="10">
        <v>14888.93</v>
      </c>
      <c r="C41" s="10">
        <v>-9683.52</v>
      </c>
      <c r="D41" s="10">
        <v>5205.41</v>
      </c>
      <c r="E41" s="11">
        <v>34.96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3" s="3" customFormat="1" ht="12.75" x14ac:dyDescent="0.2">
      <c r="A42" s="77" t="s">
        <v>3</v>
      </c>
      <c r="B42" s="4"/>
      <c r="C42" s="5">
        <v>1724.39</v>
      </c>
      <c r="D42" s="5">
        <v>1724.39</v>
      </c>
      <c r="E42" s="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3" s="3" customFormat="1" ht="12.75" x14ac:dyDescent="0.2">
      <c r="A43" s="79" t="s">
        <v>4</v>
      </c>
      <c r="B43" s="4"/>
      <c r="C43" s="5">
        <v>1532.39</v>
      </c>
      <c r="D43" s="5">
        <v>1532.39</v>
      </c>
      <c r="E43" s="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3" customFormat="1" ht="12.75" x14ac:dyDescent="0.2">
      <c r="A44" s="79" t="s">
        <v>5</v>
      </c>
      <c r="B44" s="4"/>
      <c r="C44" s="6">
        <v>192</v>
      </c>
      <c r="D44" s="6">
        <v>192</v>
      </c>
      <c r="E44" s="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3" customFormat="1" ht="12.75" x14ac:dyDescent="0.2">
      <c r="A45" s="77" t="s">
        <v>6</v>
      </c>
      <c r="B45" s="5">
        <v>6987.86</v>
      </c>
      <c r="C45" s="5">
        <v>-6987.86</v>
      </c>
      <c r="D45" s="4"/>
      <c r="E45" s="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3" s="3" customFormat="1" ht="12.75" x14ac:dyDescent="0.2">
      <c r="A46" s="79" t="s">
        <v>4</v>
      </c>
      <c r="B46" s="5">
        <v>6987.86</v>
      </c>
      <c r="C46" s="5">
        <v>-6987.86</v>
      </c>
      <c r="D46" s="4"/>
      <c r="E46" s="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3" customFormat="1" ht="12.75" x14ac:dyDescent="0.2">
      <c r="A47" s="77" t="s">
        <v>18</v>
      </c>
      <c r="B47" s="5">
        <v>5357.14</v>
      </c>
      <c r="C47" s="5">
        <v>-4854.0200000000004</v>
      </c>
      <c r="D47" s="6">
        <v>503.12</v>
      </c>
      <c r="E47" s="6">
        <v>9.39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</row>
    <row r="48" spans="1:63" s="3" customFormat="1" ht="12.75" x14ac:dyDescent="0.2">
      <c r="A48" s="79" t="s">
        <v>4</v>
      </c>
      <c r="B48" s="5">
        <v>5357.14</v>
      </c>
      <c r="C48" s="5">
        <v>-4854.0200000000004</v>
      </c>
      <c r="D48" s="6">
        <v>503.12</v>
      </c>
      <c r="E48" s="6">
        <v>9.39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</row>
    <row r="49" spans="1:63" s="3" customFormat="1" ht="12.75" x14ac:dyDescent="0.2">
      <c r="A49" s="77" t="s">
        <v>20</v>
      </c>
      <c r="B49" s="5">
        <v>2543.9299999999998</v>
      </c>
      <c r="C49" s="6">
        <v>433.97</v>
      </c>
      <c r="D49" s="5">
        <v>2977.9</v>
      </c>
      <c r="E49" s="6">
        <v>117.06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3" customFormat="1" ht="12.75" x14ac:dyDescent="0.2">
      <c r="A50" s="79" t="s">
        <v>4</v>
      </c>
      <c r="B50" s="5">
        <v>1937.93</v>
      </c>
      <c r="C50" s="5">
        <v>1039.97</v>
      </c>
      <c r="D50" s="5">
        <v>2977.9</v>
      </c>
      <c r="E50" s="6">
        <v>153.66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3" customFormat="1" ht="12.75" x14ac:dyDescent="0.2">
      <c r="A51" s="79" t="s">
        <v>5</v>
      </c>
      <c r="B51" s="6">
        <v>606</v>
      </c>
      <c r="C51" s="6">
        <v>-606</v>
      </c>
      <c r="D51" s="4"/>
      <c r="E51" s="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</row>
    <row r="52" spans="1:63" s="12" customFormat="1" ht="25.5" x14ac:dyDescent="0.2">
      <c r="A52" s="78" t="s">
        <v>48</v>
      </c>
      <c r="B52" s="10">
        <v>2452.5</v>
      </c>
      <c r="C52" s="11">
        <v>472.5</v>
      </c>
      <c r="D52" s="10">
        <v>2925</v>
      </c>
      <c r="E52" s="11">
        <v>119.27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3" customFormat="1" ht="12.75" x14ac:dyDescent="0.2">
      <c r="A53" s="77" t="s">
        <v>18</v>
      </c>
      <c r="B53" s="5">
        <v>2452.5</v>
      </c>
      <c r="C53" s="6">
        <v>472.5</v>
      </c>
      <c r="D53" s="5">
        <v>2925</v>
      </c>
      <c r="E53" s="6">
        <v>119.27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3" customFormat="1" ht="12.75" x14ac:dyDescent="0.2">
      <c r="A54" s="79" t="s">
        <v>19</v>
      </c>
      <c r="B54" s="5">
        <v>2452.5</v>
      </c>
      <c r="C54" s="6">
        <v>472.5</v>
      </c>
      <c r="D54" s="5">
        <v>2925</v>
      </c>
      <c r="E54" s="6">
        <v>119.27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</row>
    <row r="55" spans="1:63" s="3" customFormat="1" ht="12.75" x14ac:dyDescent="0.2">
      <c r="A55" s="72" t="s">
        <v>49</v>
      </c>
      <c r="B55" s="5">
        <v>20348</v>
      </c>
      <c r="C55" s="5">
        <v>7976.64</v>
      </c>
      <c r="D55" s="5">
        <v>28324.639999999999</v>
      </c>
      <c r="E55" s="6">
        <v>139.19999999999999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12" customFormat="1" ht="12.75" x14ac:dyDescent="0.2">
      <c r="A56" s="78" t="s">
        <v>50</v>
      </c>
      <c r="B56" s="10">
        <v>20348</v>
      </c>
      <c r="C56" s="10">
        <v>7976.64</v>
      </c>
      <c r="D56" s="10">
        <v>28324.639999999999</v>
      </c>
      <c r="E56" s="11">
        <v>139.19999999999999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3" customFormat="1" ht="12.75" x14ac:dyDescent="0.2">
      <c r="A57" s="77" t="s">
        <v>8</v>
      </c>
      <c r="B57" s="4"/>
      <c r="C57" s="5">
        <v>6000</v>
      </c>
      <c r="D57" s="5">
        <v>6000</v>
      </c>
      <c r="E57" s="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</row>
    <row r="58" spans="1:63" s="3" customFormat="1" ht="12.75" x14ac:dyDescent="0.2">
      <c r="A58" s="79" t="s">
        <v>10</v>
      </c>
      <c r="B58" s="4"/>
      <c r="C58" s="5">
        <v>6000</v>
      </c>
      <c r="D58" s="5">
        <v>6000</v>
      </c>
      <c r="E58" s="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3" customFormat="1" ht="12.75" x14ac:dyDescent="0.2">
      <c r="A59" s="77" t="s">
        <v>11</v>
      </c>
      <c r="B59" s="4"/>
      <c r="C59" s="5">
        <v>1000</v>
      </c>
      <c r="D59" s="5">
        <v>1000</v>
      </c>
      <c r="E59" s="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3" customFormat="1" ht="12.75" x14ac:dyDescent="0.2">
      <c r="A60" s="79" t="s">
        <v>10</v>
      </c>
      <c r="B60" s="4"/>
      <c r="C60" s="5">
        <v>1000</v>
      </c>
      <c r="D60" s="5">
        <v>1000</v>
      </c>
      <c r="E60" s="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</row>
    <row r="61" spans="1:63" s="3" customFormat="1" ht="12.75" x14ac:dyDescent="0.2">
      <c r="A61" s="77" t="s">
        <v>13</v>
      </c>
      <c r="B61" s="5">
        <v>16900</v>
      </c>
      <c r="C61" s="4"/>
      <c r="D61" s="5">
        <v>16900</v>
      </c>
      <c r="E61" s="6">
        <v>100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3" customFormat="1" ht="12.75" x14ac:dyDescent="0.2">
      <c r="A62" s="79" t="s">
        <v>10</v>
      </c>
      <c r="B62" s="5">
        <v>16900</v>
      </c>
      <c r="C62" s="4"/>
      <c r="D62" s="5">
        <v>16900</v>
      </c>
      <c r="E62" s="6">
        <v>100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3" customFormat="1" ht="12.75" x14ac:dyDescent="0.2">
      <c r="A63" s="77" t="s">
        <v>16</v>
      </c>
      <c r="B63" s="5">
        <v>2400</v>
      </c>
      <c r="C63" s="6">
        <v>919.64</v>
      </c>
      <c r="D63" s="5">
        <v>3319.64</v>
      </c>
      <c r="E63" s="6">
        <v>138.32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</row>
    <row r="64" spans="1:63" s="3" customFormat="1" ht="12.75" x14ac:dyDescent="0.2">
      <c r="A64" s="79" t="s">
        <v>10</v>
      </c>
      <c r="B64" s="5">
        <v>2400</v>
      </c>
      <c r="C64" s="6">
        <v>919.64</v>
      </c>
      <c r="D64" s="5">
        <v>3319.64</v>
      </c>
      <c r="E64" s="6">
        <v>138.32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</row>
    <row r="65" spans="1:63" s="3" customFormat="1" ht="12.75" x14ac:dyDescent="0.2">
      <c r="A65" s="77" t="s">
        <v>18</v>
      </c>
      <c r="B65" s="6">
        <v>200</v>
      </c>
      <c r="C65" s="4"/>
      <c r="D65" s="6">
        <v>200</v>
      </c>
      <c r="E65" s="6">
        <v>100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</row>
    <row r="66" spans="1:63" s="3" customFormat="1" ht="12.75" x14ac:dyDescent="0.2">
      <c r="A66" s="79" t="s">
        <v>10</v>
      </c>
      <c r="B66" s="6">
        <v>200</v>
      </c>
      <c r="C66" s="4"/>
      <c r="D66" s="6">
        <v>200</v>
      </c>
      <c r="E66" s="6">
        <v>100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</row>
    <row r="67" spans="1:63" s="3" customFormat="1" ht="12.75" x14ac:dyDescent="0.2">
      <c r="A67" s="77" t="s">
        <v>22</v>
      </c>
      <c r="B67" s="6">
        <v>848</v>
      </c>
      <c r="C67" s="6">
        <v>57</v>
      </c>
      <c r="D67" s="6">
        <v>905</v>
      </c>
      <c r="E67" s="6">
        <v>106.72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3" customFormat="1" ht="12.75" x14ac:dyDescent="0.2">
      <c r="A68" s="79" t="s">
        <v>10</v>
      </c>
      <c r="B68" s="6">
        <v>848</v>
      </c>
      <c r="C68" s="6">
        <v>57</v>
      </c>
      <c r="D68" s="6">
        <v>905</v>
      </c>
      <c r="E68" s="6">
        <v>106.72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</sheetData>
  <mergeCells count="2">
    <mergeCell ref="A5:F5"/>
    <mergeCell ref="A1: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 općeg dijela</vt:lpstr>
      <vt:lpstr>Prihodi i rashodi po ek.klas</vt:lpstr>
      <vt:lpstr>Prihodi i rashodi po izvorima</vt:lpstr>
      <vt:lpstr>Rashodi prema funk.klas</vt:lpstr>
      <vt:lpstr>Posebni dio</vt:lpstr>
      <vt:lpstr>'Posebni dio'!Podrucje_ispisa</vt:lpstr>
      <vt:lpstr>'Prihodi i rashodi po ek.klas'!Podrucje_ispisa</vt:lpstr>
      <vt:lpstr>'Prihodi i rashodi po izvorima'!Podrucje_ispisa</vt:lpstr>
      <vt:lpstr>'Rashodi prema funk.klas'!Podrucje_ispisa</vt:lpstr>
      <vt:lpstr>'Sažetak općeg dijela'!Podrucje_ispisa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2026. GODINU</dc:title>
  <dc:creator>Korisnik</dc:creator>
  <cp:lastModifiedBy>Korisnik</cp:lastModifiedBy>
  <cp:lastPrinted>2026-06-16T10:00:05Z</cp:lastPrinted>
  <dcterms:created xsi:type="dcterms:W3CDTF">2026-06-16T07:22:44Z</dcterms:created>
  <dcterms:modified xsi:type="dcterms:W3CDTF">2026-06-17T10:14:17Z</dcterms:modified>
</cp:coreProperties>
</file>