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 - Godišnji izvještaj o izvršenju financijskog plana\"/>
    </mc:Choice>
  </mc:AlternateContent>
  <xr:revisionPtr revIDLastSave="0" documentId="13_ncr:1_{F4F1ED3E-30BC-4D1D-A297-2231B59B7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 OPĆEG DIJELA" sheetId="9" r:id="rId1"/>
    <sheet name="Račun prihoda i rashoda" sheetId="1" r:id="rId2"/>
    <sheet name="Prihodi i rashodi po izvorima" sheetId="10" r:id="rId3"/>
    <sheet name="Rashodi prema funk.klas." sheetId="2" r:id="rId4"/>
    <sheet name="Račun financiranja" sheetId="3" r:id="rId5"/>
    <sheet name="Račun financiranja po izvorima" sheetId="4" r:id="rId6"/>
    <sheet name="Posebni dio" sheetId="5" r:id="rId7"/>
    <sheet name="Posebni izvj o zaduživanju" sheetId="6" r:id="rId8"/>
    <sheet name="Stanje potraživanja " sheetId="11" r:id="rId9"/>
    <sheet name="Stanje obveza" sheetId="12" r:id="rId10"/>
  </sheets>
  <externalReferences>
    <externalReference r:id="rId11"/>
  </externalReferences>
  <definedNames>
    <definedName name="_xlnm.Print_Area" localSheetId="6">'Posebni dio'!$A$3:$F$188</definedName>
    <definedName name="_xlnm.Print_Area" localSheetId="7">'Posebni izvj o zaduživanju'!$D$6:$P$19</definedName>
    <definedName name="_xlnm.Print_Area" localSheetId="2">'Prihodi i rashodi po izvorima'!$A$1:$I$48</definedName>
    <definedName name="_xlnm.Print_Area" localSheetId="5">'Račun financiranja po izvorima'!$A$3:$F$11</definedName>
    <definedName name="_xlnm.Print_Area" localSheetId="1">'Račun prihoda i rashoda'!$A$1:$F$108</definedName>
    <definedName name="_xlnm.Print_Area" localSheetId="3">'Rashodi prema funk.klas.'!$A$2:$F$11</definedName>
    <definedName name="_xlnm.Print_Area" localSheetId="0">'SAŽETAK OPĆEG DIJELA'!$A$1:$G$40</definedName>
    <definedName name="_xlnm.Print_Area" localSheetId="9">'Stanje obveza'!$A$2:$M$20</definedName>
    <definedName name="_xlnm.Print_Area" localSheetId="8">'Stanje potraživanja '!$A$2:$M$36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2" l="1"/>
  <c r="C20" i="12"/>
  <c r="E34" i="11" l="1"/>
  <c r="D34" i="11"/>
  <c r="C9" i="11"/>
  <c r="C34" i="11" s="1"/>
  <c r="D14" i="9" l="1"/>
  <c r="C14" i="9"/>
  <c r="B14" i="9"/>
  <c r="D13" i="9"/>
  <c r="C13" i="9"/>
  <c r="B13" i="9"/>
  <c r="D10" i="9"/>
  <c r="C10" i="9"/>
  <c r="B10" i="9"/>
  <c r="L18" i="6" l="1"/>
  <c r="K18" i="6"/>
  <c r="J18" i="6"/>
  <c r="I18" i="6"/>
  <c r="H18" i="6"/>
  <c r="E40" i="9"/>
  <c r="E39" i="9"/>
  <c r="E38" i="9"/>
  <c r="F32" i="9"/>
  <c r="E32" i="9"/>
  <c r="F31" i="9"/>
  <c r="E31" i="9"/>
  <c r="D30" i="9"/>
  <c r="C30" i="9"/>
  <c r="B30" i="9"/>
  <c r="D29" i="9"/>
  <c r="C29" i="9"/>
  <c r="B29" i="9"/>
  <c r="D25" i="9"/>
  <c r="C25" i="9"/>
  <c r="F24" i="9"/>
  <c r="E24" i="9"/>
  <c r="B24" i="9"/>
  <c r="B25" i="9" s="1"/>
  <c r="F23" i="9"/>
  <c r="E23" i="9"/>
  <c r="D21" i="9"/>
  <c r="C21" i="9"/>
  <c r="B21" i="9"/>
  <c r="D15" i="9"/>
  <c r="C15" i="9"/>
  <c r="B15" i="9"/>
  <c r="F14" i="9"/>
  <c r="E14" i="9"/>
  <c r="F13" i="9"/>
  <c r="D12" i="9"/>
  <c r="F11" i="9"/>
  <c r="E11" i="9"/>
  <c r="E10" i="9"/>
  <c r="C12" i="9"/>
  <c r="B12" i="9"/>
  <c r="F25" i="9" l="1"/>
  <c r="F30" i="9"/>
  <c r="E15" i="9"/>
  <c r="C16" i="9"/>
  <c r="E12" i="9"/>
  <c r="B16" i="9"/>
  <c r="F12" i="9"/>
  <c r="E13" i="9"/>
  <c r="E30" i="9"/>
  <c r="F10" i="9"/>
  <c r="F15" i="9"/>
  <c r="D16" i="9"/>
  <c r="E25" i="9"/>
  <c r="F16" i="9" l="1"/>
  <c r="E16" i="9"/>
</calcChain>
</file>

<file path=xl/sharedStrings.xml><?xml version="1.0" encoding="utf-8"?>
<sst xmlns="http://schemas.openxmlformats.org/spreadsheetml/2006/main" count="555" uniqueCount="311">
  <si>
    <t>Oznaka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</si>
  <si>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</si>
  <si>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</si>
  <si>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</si>
  <si>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</si>
  <si>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</si>
  <si>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</si>
  <si>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</si>
  <si>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</si>
  <si>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6382 Kapitalne pomoći temeljem prijenosa EU sredstava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</si>
  <si>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</si>
  <si>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</si>
  <si>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</si>
  <si>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</si>
  <si>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</si>
  <si>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</si>
  <si>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</si>
  <si>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</si>
  <si>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</si>
  <si>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</si>
  <si>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</si>
  <si>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</si>
  <si>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</si>
  <si>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</si>
  <si>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</si>
  <si>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</si>
  <si>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</si>
  <si>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</si>
  <si>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</si>
  <si>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</si>
  <si>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</si>
  <si>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</si>
  <si>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</si>
  <si>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</si>
  <si>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</si>
  <si>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</si>
  <si>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</si>
  <si>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</si>
  <si>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</si>
  <si>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</si>
  <si>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</si>
  <si>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</si>
  <si>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</si>
  <si>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</si>
  <si>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</si>
  <si>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</si>
  <si>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</si>
  <si>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</si>
  <si>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</si>
  <si>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</si>
  <si>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</si>
  <si>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</si>
  <si>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</si>
  <si>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</si>
  <si>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</si>
  <si>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</si>
  <si>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</si>
  <si>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</si>
  <si>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</si>
  <si>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</si>
  <si>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</si>
  <si>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</si>
  <si>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</si>
  <si>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</si>
  <si>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</si>
  <si>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</si>
  <si>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</si>
  <si>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</si>
  <si>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</si>
  <si>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</si>
  <si>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sektora</t>
  </si>
  <si>
    <t>343 Ostali financijski rashodi</t>
  </si>
  <si>
    <t>3431 Bankarske usluge i usluge platnog prometa</t>
  </si>
  <si>
    <t>3433 Zatezne kamate</t>
  </si>
  <si>
    <t>3434 Ostali nespomenuti financijski rashodi</t>
  </si>
  <si>
    <t>37 Naknade građanima i kućanstvima na temelju osiguranja i druge naknade</t>
  </si>
  <si>
    <t>372 Ostale naknade građanima i kućanstvima iz proračuna</t>
  </si>
  <si>
    <t>3722 Naknade građanima i kućanstvima u naravi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</si>
  <si>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</si>
  <si>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</si>
  <si>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</si>
  <si>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</si>
  <si>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</si>
  <si>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</si>
  <si>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</si>
  <si>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</si>
  <si>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424 Knjige, umjetnička djela i ostale izložbene vrijednosti</t>
  </si>
  <si>
    <t>4241 Knjige</t>
  </si>
  <si>
    <t>SVEUKUPNO RASHODI</t>
  </si>
  <si>
    <t>B. RAČUN FINANCIRANJA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</si>
  <si>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</si>
  <si>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</si>
  <si>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</si>
  <si>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</si>
  <si>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</si>
  <si>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I.OPĆI DIO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</si>
  <si>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</si>
  <si>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Izvorni plan  / Rebalans 2025 (2.)</t>
  </si>
  <si>
    <t>Indeks 3./1. (4.)</t>
  </si>
  <si>
    <t>Indeks 3./2. (5.)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</si>
  <si>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</si>
  <si>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</si>
  <si>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</si>
  <si>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</si>
  <si>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</si>
  <si>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</si>
  <si>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RAZLIKA:  VIŠAK/MANJAK (A)</t>
  </si>
  <si>
    <t>B. RAČUN PRIHODA I PRIMITAKA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</si>
  <si>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</si>
  <si>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</si>
  <si>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RAZLIKA:  PRIMICI/IZDACI = NETO (B)</t>
  </si>
  <si>
    <t xml:space="preserve">C. PRENESENA SREDSTVA IZ PRETHODNE GODINE </t>
  </si>
  <si>
    <t>PRENESENA SREDSTVA   (C)  VIŠAK/MANJAK  IZ PRED. GODINE</t>
  </si>
  <si>
    <t>Prenesena raspoloživa sredstva iz prethodne godine: VIŠAK</t>
  </si>
  <si>
    <t>Preneseni MANJAK  iz prethodne godine</t>
  </si>
  <si>
    <t xml:space="preserve">D. VIŠAK/MANJAK PRIHODA RASPOLOŽIV U SLIJEDEĆEM RAZDOBLJU </t>
  </si>
  <si>
    <t>VIŠAK/MANJAK (A) +/- NETO (B)+ PRENESENA SREDSTVA (C) = D</t>
  </si>
  <si>
    <t>VIŠAK prihoda raspoloživ u slijedećem razdoblju</t>
  </si>
  <si>
    <t xml:space="preserve">MANJAK prihoda </t>
  </si>
  <si>
    <t xml:space="preserve">GODIŠNJI  IZVJEŠTAJ O IZVRŠENJU FINANCIJSKOG PLANA 2025. GODINE   MEDICINSKE ŠKOLE U RIJECI                                             </t>
  </si>
  <si>
    <t>Rezultat 2024 godine</t>
  </si>
  <si>
    <t>Rezultat 1.1.-31.12.2025.</t>
  </si>
  <si>
    <t>Izvještaj o zaduživanju na domaćem i stranom tržištu novca i kapitala</t>
  </si>
  <si>
    <t>U izvještajnom razdoblju Medicinska škola u Rijeci nije imala  sklopljenih ugovora po dugoročnim i kratkoročnim kreditima i zajmovima.</t>
  </si>
  <si>
    <t xml:space="preserve">KORISNIK: </t>
  </si>
  <si>
    <t>MEDICINSKA ŠKOLA U RIJECI</t>
  </si>
  <si>
    <t>Red. br.</t>
  </si>
  <si>
    <t>Opis zaduženja po vrsti instrumenta / valutnoj / kamatnoj
 i ročnoj strukturi</t>
  </si>
  <si>
    <t>Namjena</t>
  </si>
  <si>
    <t>Kreditor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</si>
  <si>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01.01.2025.</t>
    </r>
  </si>
  <si>
    <t>Otplate glavnice</t>
  </si>
  <si>
    <t>Primljeni krediti i zajmovi u tekućoj godini</t>
  </si>
  <si>
    <t>Ispravci/ revalorizacije / tečajne razlike u tekućoj godini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</si>
  <si>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30.06.2025.</t>
    </r>
  </si>
  <si>
    <t>UKUPNO:</t>
  </si>
  <si>
    <t>PREGLED ZADUŽIVANJA PO VRSTI INSTRUMENTA, VALUTNOJ, KAMATNOJ I ROČNOJ STRUKTURI I STANJE KREDITA I ZAJMOVA NA DAN 01.01.2025. I NA DAN 31.12.2025. GODINE</t>
  </si>
  <si>
    <t>Ostvarenje 1.1.-31.12. 2024 godine             (1)</t>
  </si>
  <si>
    <t>Ostvarenje 1.1.-31.12.2025  godine        (3.)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</si>
  <si>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</si>
  <si>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</si>
  <si>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</si>
  <si>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</si>
  <si>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</si>
  <si>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</si>
  <si>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</si>
  <si>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</si>
  <si>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</si>
  <si>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</si>
  <si>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</si>
  <si>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</si>
  <si>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</si>
  <si>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</si>
  <si>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</si>
  <si>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Izvor: 68 Prenesena sredstva - donacije</t>
  </si>
  <si>
    <t>Funk. klas: 09 OBRAZOVANJE</t>
  </si>
  <si>
    <t>Izvor: 8 NAMJENSKI PRIMICI</t>
  </si>
  <si>
    <t>Izvor: 88 Prenesena sredstva - namjenski primici</t>
  </si>
  <si>
    <t>SVEUKUPNO</t>
  </si>
  <si>
    <t>Izvor: 111 Porezni i ostali prihodi</t>
  </si>
  <si>
    <t>Izvor: 321 Vlastiti prihodi - proračunski korisnici</t>
  </si>
  <si>
    <t>Izvor: 321501 Vlastiti prihodi - srednje škole i učenički domovi</t>
  </si>
  <si>
    <t>Izvor: 383 Prenesena sredstva - vlastiti prihodi proračunskih korisnika</t>
  </si>
  <si>
    <t>Izvor: 383501 Prenesena sredstva - vlastiti prihodi - srednje škole i učenički domovi</t>
  </si>
  <si>
    <t>Izvor: 431 Prihodi za posebne namjene - proračunski korisnici</t>
  </si>
  <si>
    <t>Izvor: 431501 Prihodi za posebne namjene - srednje škole i učenički domovi</t>
  </si>
  <si>
    <t>Izvor: 442 Prihodi za decentralizirane funkcije - SŠ</t>
  </si>
  <si>
    <t>Izvor: 4421 Prihodi za decentralizirane funkcije - SŠ</t>
  </si>
  <si>
    <t>Izvor: 483 Prenesena sredstva - namjenski prihodi - proračunski korisnici</t>
  </si>
  <si>
    <t>Izvor: 4831501 Prenesena sredstva - namjenski prihodi - srednje škole i učenički domovi</t>
  </si>
  <si>
    <t>Izvor: 515 Pomoći za provođenje EU projekata</t>
  </si>
  <si>
    <t>Izvor: 515002 Ministarstvo znanosti, obrazovanja i športa - za pomoćnike u nastavi</t>
  </si>
  <si>
    <t>Izvor: 521 Pomoći - proračunski korisnici</t>
  </si>
  <si>
    <t>Izvor: 521501 Pomoći - srednje škole i učenički domovi</t>
  </si>
  <si>
    <t>Izvor: 581 Prenesena sredstva - pomoći</t>
  </si>
  <si>
    <t>Izvor: 581233 Prenesena sredstva - Min.znanosti, obrazovanja i sporta - za pomoćnike u nastavi</t>
  </si>
  <si>
    <t>Izvor: 5815002 Prenesena sredstva - pomoći za provođenje EU projekta - Za pomoćnike u nastavi</t>
  </si>
  <si>
    <t>Izvor: 582 Prenesena sredstva - pomoći - proračunski korisnici</t>
  </si>
  <si>
    <t>Izvor: 5821501 Prenesena sredstva - pomoći - srednje škole i učenički domovi</t>
  </si>
  <si>
    <t>Izvor: 621 Donacije - proračunski korisnici</t>
  </si>
  <si>
    <t>Izvor: 621501 Donacije - srednje škole i učenički domovi</t>
  </si>
  <si>
    <t>Izvor: 682 Prenesena sredstva - donacije - proračunski korisnici</t>
  </si>
  <si>
    <t>Izvor: 6821501 Prenesena sredstva - donacije - srednje škole i učenički domovi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</si>
  <si>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</si>
  <si>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</si>
  <si>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</si>
  <si>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</si>
  <si>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</si>
  <si>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550205 Sufinanciranje rada pomoćnika u nastavi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</si>
  <si>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</si>
  <si>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</si>
  <si>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</si>
  <si>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A. RAČUN PRIHODA</t>
  </si>
  <si>
    <t>A. RAČUN RASHODA</t>
  </si>
  <si>
    <t>Izvorni plan  / Rebalans 2025 (1.)</t>
  </si>
  <si>
    <t>Ostvarenje 1.1.-31.12.2025  godine        (2.)</t>
  </si>
  <si>
    <t>Indeks (2./1.)</t>
  </si>
  <si>
    <t>I. OPĆI DIO</t>
  </si>
  <si>
    <t xml:space="preserve">A. RAČUN PRIHODA I RASHODA 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</si>
  <si>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</si>
  <si>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</si>
  <si>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</si>
  <si>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</si>
  <si>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RASHODI PREMA FUNKCIJSKOJ KLASIFIKACIJI</t>
  </si>
  <si>
    <t>B. RAČUN FINANCIRANJA PREMA EKONOMSKOJ KLASIFIKACIJI</t>
  </si>
  <si>
    <t>B. RAČUN FINANCIRANJA PREMA IZVORIMA FINANCIRANJA</t>
  </si>
  <si>
    <t>II. POSEBNI DIO</t>
  </si>
  <si>
    <t>Potraživanja na dan 31.12.2025.</t>
  </si>
  <si>
    <t>DOSPJELA POTRAŽIVANJA</t>
  </si>
  <si>
    <t>Analitika</t>
  </si>
  <si>
    <t>Naziv</t>
  </si>
  <si>
    <t>Saldo</t>
  </si>
  <si>
    <t>Dugovanje dospjelo</t>
  </si>
  <si>
    <t>Dugovanje nedospjelo</t>
  </si>
  <si>
    <t>&lt; 60 dana</t>
  </si>
  <si>
    <t>61-90 dana</t>
  </si>
  <si>
    <t>91-120 dana</t>
  </si>
  <si>
    <t>121-150 dana</t>
  </si>
  <si>
    <t>151-180 dana</t>
  </si>
  <si>
    <t>181-365 dana</t>
  </si>
  <si>
    <t>366-730</t>
  </si>
  <si>
    <t>&gt; 731 dana</t>
  </si>
  <si>
    <t>1108199</t>
  </si>
  <si>
    <t>1108960</t>
  </si>
  <si>
    <t>1056664</t>
  </si>
  <si>
    <t>1004018</t>
  </si>
  <si>
    <t>DRINKOMATIC D.O.O.</t>
  </si>
  <si>
    <t>1088799</t>
  </si>
  <si>
    <t>30,00*</t>
  </si>
  <si>
    <t>1000012</t>
  </si>
  <si>
    <t>HRVATSKI ZAVOD ZA ZDRAVSTVENO OSIGURANJE</t>
  </si>
  <si>
    <t>1129582</t>
  </si>
  <si>
    <t>1038486</t>
  </si>
  <si>
    <t>1088803</t>
  </si>
  <si>
    <t>1026734</t>
  </si>
  <si>
    <t>1120795</t>
  </si>
  <si>
    <t>1034198</t>
  </si>
  <si>
    <t>MINISTARSTVO ZNANOSTI, OBRAZOVANJA I MLADIH</t>
  </si>
  <si>
    <t>1041456</t>
  </si>
  <si>
    <t>1000010</t>
  </si>
  <si>
    <t>MINISTARSTVO FINANCIJA</t>
  </si>
  <si>
    <t>1143423</t>
  </si>
  <si>
    <t>1038622</t>
  </si>
  <si>
    <t>1134941</t>
  </si>
  <si>
    <t>1120728</t>
  </si>
  <si>
    <t>1134959</t>
  </si>
  <si>
    <t>1108909</t>
  </si>
  <si>
    <t>1022598</t>
  </si>
  <si>
    <t>PROMISE DOO KASTAV</t>
  </si>
  <si>
    <t>1134989</t>
  </si>
  <si>
    <t>1125723</t>
  </si>
  <si>
    <t>1130149</t>
  </si>
  <si>
    <t>1117662</t>
  </si>
  <si>
    <t>1127653</t>
  </si>
  <si>
    <t>1143422</t>
  </si>
  <si>
    <t>1067886</t>
  </si>
  <si>
    <t>1009059</t>
  </si>
  <si>
    <t>UČENIČKI DOM KVARNER</t>
  </si>
  <si>
    <t>* Proveden je 100%-tni ispravak vrijednosti za potraživanje duže od dvije godine</t>
  </si>
  <si>
    <t>Obveze na dan 31.12.2025.</t>
  </si>
  <si>
    <t>DOSPJELE OBVEZE</t>
  </si>
  <si>
    <t>1004429</t>
  </si>
  <si>
    <t>A1 HRVATSKA D.O.O.</t>
  </si>
  <si>
    <t>1008336</t>
  </si>
  <si>
    <t>COPY SHOP SERVIS D.O.O.</t>
  </si>
  <si>
    <t>1008643</t>
  </si>
  <si>
    <t>CVJETARNA I TRGOVINA FIJOK</t>
  </si>
  <si>
    <t>1000058</t>
  </si>
  <si>
    <t>ERSTE &amp; STEIERMÄRKISCHE BANK D.D.</t>
  </si>
  <si>
    <t>1004370</t>
  </si>
  <si>
    <t>FINANCIJSKA AGENCIJA</t>
  </si>
  <si>
    <t>1000358</t>
  </si>
  <si>
    <t>HEP-OPSKRBA D.O.O.</t>
  </si>
  <si>
    <t>1111981</t>
  </si>
  <si>
    <t>HEP-PLIN D.O.O. ZA DISTRIBUCIJU I OPSKRBU PLINOM</t>
  </si>
  <si>
    <t>1004362</t>
  </si>
  <si>
    <t>HP - HRVATSKA POŠTA D.D.</t>
  </si>
  <si>
    <t>1004419</t>
  </si>
  <si>
    <t>HRVATSKI TELEKOM D.D.</t>
  </si>
  <si>
    <t>1010238</t>
  </si>
  <si>
    <t>HŽ PUTNIČKI PRIJEVOZ D.O.O.</t>
  </si>
  <si>
    <t>1046965</t>
  </si>
  <si>
    <t>JAVNA VATROGASNA POSTROJBA GRADA RIJEKE</t>
  </si>
  <si>
    <t>1008123</t>
  </si>
  <si>
    <t>KOM.DR.VODOVOD I KANALIZACIJA D.O.O.</t>
  </si>
  <si>
    <t>1008125</t>
  </si>
  <si>
    <t>KOMUNALNO DRUŠTVO ČISTOĆA D. O. O.</t>
  </si>
  <si>
    <t>1008911</t>
  </si>
  <si>
    <t>UČENIK 1</t>
  </si>
  <si>
    <t>UČENIK 2</t>
  </si>
  <si>
    <t>UČENIK 3</t>
  </si>
  <si>
    <t>UČENIK 4</t>
  </si>
  <si>
    <t>UČENIK 5</t>
  </si>
  <si>
    <t>UČENIK 6</t>
  </si>
  <si>
    <t>UČENIK 7</t>
  </si>
  <si>
    <t>UČENIK 8</t>
  </si>
  <si>
    <t>UČENIK 9</t>
  </si>
  <si>
    <t>UČENIK 10</t>
  </si>
  <si>
    <t>POLAZNIK DOPUNSKE MJERE 1</t>
  </si>
  <si>
    <t>UČENIK 11</t>
  </si>
  <si>
    <t>UČENIK 12</t>
  </si>
  <si>
    <t>UČENIK 13</t>
  </si>
  <si>
    <t>UČENIK 14</t>
  </si>
  <si>
    <t>UČENIK 15</t>
  </si>
  <si>
    <t>UČENIK 16</t>
  </si>
  <si>
    <t>UČENIK 17</t>
  </si>
  <si>
    <t>UČENIK 18</t>
  </si>
  <si>
    <t>UČENIK 19</t>
  </si>
  <si>
    <t>POLAZNIK DOPUNSKE MJERE 2</t>
  </si>
  <si>
    <t>POLAZNIK DOPUNSKE MJERE 3</t>
  </si>
  <si>
    <t>UČENIK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</si>
</sst>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.00;[Red]#,##0.00"/>
    <numFmt numFmtId="165" formatCode="#,##0.00_ ;[Red]\-#,##0.00\ "/>
    <numFmt numFmtId="166" formatCode="#,##0.00\ _k_n;[Red]#,##0.00\ _k_n"/>
    <numFmt numFmtId="167" formatCode="#,###,###,##0.00#####"/>
    <numFmt numFmtId="168" formatCode="#,##0.0000000"/>
  </numFmts>
  <fonts count="6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9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b/>
      <sz val="14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i/>
      <sz val="11"/>
      <color indexed="8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color theme="1"/>
      <name val="Verdana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E68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/>
    <xf numFmtId="0" fontId="1" fillId="0" borderId="0"/>
  </cellStyleXfs>
  <cellXfs count="178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0" fontId="19" fillId="33" borderId="10" xfId="0" applyFont="1" applyFill="1" applyBorder="1" applyAlignment="1">
      <alignment horizontal="left" wrapText="1" indent="1"/>
    </xf>
    <xf numFmtId="0" fontId="23" fillId="33" borderId="10" xfId="0" applyFont="1" applyFill="1" applyBorder="1" applyAlignment="1">
      <alignment horizontal="left" wrapText="1" indent="1"/>
    </xf>
    <xf numFmtId="0" fontId="19" fillId="34" borderId="0" xfId="0" applyFont="1" applyFill="1" applyAlignment="1">
      <alignment horizontal="left" indent="1"/>
    </xf>
    <xf numFmtId="0" fontId="19" fillId="34" borderId="10" xfId="0" applyFont="1" applyFill="1" applyBorder="1" applyAlignment="1">
      <alignment horizontal="left" wrapText="1" indent="1"/>
    </xf>
    <xf numFmtId="0" fontId="23" fillId="34" borderId="10" xfId="0" applyFont="1" applyFill="1" applyBorder="1" applyAlignment="1">
      <alignment horizontal="left" wrapText="1" indent="1"/>
    </xf>
    <xf numFmtId="4" fontId="23" fillId="34" borderId="10" xfId="0" applyNumberFormat="1" applyFont="1" applyFill="1" applyBorder="1" applyAlignment="1">
      <alignment horizontal="right" wrapText="1" indent="1"/>
    </xf>
    <xf numFmtId="0" fontId="19" fillId="34" borderId="10" xfId="0" applyFont="1" applyFill="1" applyBorder="1" applyAlignment="1">
      <alignment horizontal="right" wrapText="1" indent="1"/>
    </xf>
    <xf numFmtId="0" fontId="23" fillId="34" borderId="10" xfId="0" applyFont="1" applyFill="1" applyBorder="1" applyAlignment="1">
      <alignment horizontal="right" wrapText="1" indent="1"/>
    </xf>
    <xf numFmtId="4" fontId="23" fillId="33" borderId="10" xfId="0" applyNumberFormat="1" applyFont="1" applyFill="1" applyBorder="1" applyAlignment="1">
      <alignment horizontal="right" wrapText="1" indent="1"/>
    </xf>
    <xf numFmtId="0" fontId="19" fillId="33" borderId="10" xfId="0" applyFont="1" applyFill="1" applyBorder="1" applyAlignment="1">
      <alignment horizontal="right" wrapText="1" indent="1"/>
    </xf>
    <xf numFmtId="0" fontId="23" fillId="33" borderId="10" xfId="0" applyFont="1" applyFill="1" applyBorder="1" applyAlignment="1">
      <alignment horizontal="right" wrapText="1" indent="1"/>
    </xf>
    <xf numFmtId="0" fontId="2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6" fillId="0" borderId="0" xfId="44" applyFont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 indent="1"/>
    </xf>
    <xf numFmtId="0" fontId="28" fillId="0" borderId="13" xfId="0" applyFont="1" applyBorder="1" applyAlignment="1">
      <alignment horizontal="center" vertical="center" wrapText="1" indent="1"/>
    </xf>
    <xf numFmtId="0" fontId="23" fillId="36" borderId="14" xfId="0" applyFont="1" applyFill="1" applyBorder="1" applyAlignment="1">
      <alignment horizontal="left" vertical="center" wrapText="1" indent="1"/>
    </xf>
    <xf numFmtId="0" fontId="22" fillId="36" borderId="15" xfId="0" applyFont="1" applyFill="1" applyBorder="1" applyAlignment="1">
      <alignment horizontal="left" wrapText="1" indent="1"/>
    </xf>
    <xf numFmtId="0" fontId="19" fillId="36" borderId="16" xfId="0" applyFont="1" applyFill="1" applyBorder="1" applyAlignment="1">
      <alignment horizontal="left" wrapText="1" indent="1"/>
    </xf>
    <xf numFmtId="0" fontId="22" fillId="34" borderId="17" xfId="0" applyFont="1" applyFill="1" applyBorder="1" applyAlignment="1">
      <alignment horizontal="left" wrapText="1" indent="1"/>
    </xf>
    <xf numFmtId="164" fontId="29" fillId="34" borderId="10" xfId="2" applyNumberFormat="1" applyFont="1" applyFill="1" applyBorder="1" applyAlignment="1">
      <alignment wrapText="1"/>
    </xf>
    <xf numFmtId="164" fontId="30" fillId="34" borderId="10" xfId="2" applyNumberFormat="1" applyFont="1" applyFill="1" applyBorder="1" applyAlignment="1">
      <alignment wrapText="1"/>
    </xf>
    <xf numFmtId="0" fontId="31" fillId="37" borderId="17" xfId="0" applyFont="1" applyFill="1" applyBorder="1" applyAlignment="1">
      <alignment horizontal="left" wrapText="1" indent="1"/>
    </xf>
    <xf numFmtId="164" fontId="32" fillId="37" borderId="10" xfId="2" applyNumberFormat="1" applyFont="1" applyFill="1" applyBorder="1" applyAlignment="1">
      <alignment wrapText="1"/>
    </xf>
    <xf numFmtId="0" fontId="31" fillId="36" borderId="18" xfId="0" applyFont="1" applyFill="1" applyBorder="1" applyAlignment="1">
      <alignment horizontal="left" vertical="center" wrapText="1"/>
    </xf>
    <xf numFmtId="165" fontId="32" fillId="36" borderId="10" xfId="2" applyNumberFormat="1" applyFont="1" applyFill="1" applyBorder="1" applyAlignment="1">
      <alignment wrapText="1"/>
    </xf>
    <xf numFmtId="164" fontId="32" fillId="36" borderId="10" xfId="2" applyNumberFormat="1" applyFont="1" applyFill="1" applyBorder="1" applyAlignment="1">
      <alignment wrapText="1"/>
    </xf>
    <xf numFmtId="0" fontId="19" fillId="34" borderId="0" xfId="0" applyFont="1" applyFill="1" applyAlignment="1">
      <alignment horizontal="left" vertical="center"/>
    </xf>
    <xf numFmtId="4" fontId="19" fillId="34" borderId="0" xfId="0" applyNumberFormat="1" applyFont="1" applyFill="1" applyAlignment="1">
      <alignment horizontal="left" vertical="center"/>
    </xf>
    <xf numFmtId="0" fontId="23" fillId="0" borderId="17" xfId="0" applyFont="1" applyBorder="1" applyAlignment="1">
      <alignment horizontal="left" vertical="center" wrapText="1"/>
    </xf>
    <xf numFmtId="166" fontId="29" fillId="0" borderId="10" xfId="2" applyNumberFormat="1" applyFont="1" applyFill="1" applyBorder="1" applyAlignment="1">
      <alignment wrapText="1"/>
    </xf>
    <xf numFmtId="166" fontId="29" fillId="0" borderId="19" xfId="2" applyNumberFormat="1" applyFont="1" applyFill="1" applyBorder="1" applyAlignment="1">
      <alignment wrapText="1"/>
    </xf>
    <xf numFmtId="0" fontId="23" fillId="38" borderId="13" xfId="0" applyFont="1" applyFill="1" applyBorder="1" applyAlignment="1">
      <alignment horizontal="left" vertical="center" wrapText="1" indent="1"/>
    </xf>
    <xf numFmtId="0" fontId="20" fillId="38" borderId="13" xfId="0" applyFont="1" applyFill="1" applyBorder="1" applyAlignment="1">
      <alignment horizontal="center" vertical="center" wrapText="1" indent="1"/>
    </xf>
    <xf numFmtId="0" fontId="33" fillId="0" borderId="13" xfId="0" applyFont="1" applyBorder="1" applyAlignment="1">
      <alignment vertical="center" wrapText="1"/>
    </xf>
    <xf numFmtId="4" fontId="29" fillId="0" borderId="13" xfId="1" applyNumberFormat="1" applyFont="1" applyBorder="1" applyAlignment="1">
      <alignment horizontal="right" wrapText="1"/>
    </xf>
    <xf numFmtId="4" fontId="30" fillId="0" borderId="13" xfId="0" applyNumberFormat="1" applyFont="1" applyBorder="1" applyAlignment="1">
      <alignment horizontal="right" wrapText="1"/>
    </xf>
    <xf numFmtId="0" fontId="34" fillId="0" borderId="13" xfId="0" applyFont="1" applyBorder="1" applyAlignment="1">
      <alignment horizontal="left" vertical="center"/>
    </xf>
    <xf numFmtId="4" fontId="36" fillId="0" borderId="13" xfId="0" applyNumberFormat="1" applyFont="1" applyBorder="1" applyAlignment="1">
      <alignment horizontal="right"/>
    </xf>
    <xf numFmtId="4" fontId="30" fillId="0" borderId="13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23" fillId="38" borderId="18" xfId="0" applyFont="1" applyFill="1" applyBorder="1" applyAlignment="1">
      <alignment horizontal="left" vertical="center" wrapText="1"/>
    </xf>
    <xf numFmtId="165" fontId="37" fillId="38" borderId="13" xfId="0" applyNumberFormat="1" applyFont="1" applyFill="1" applyBorder="1" applyAlignment="1">
      <alignment horizontal="right"/>
    </xf>
    <xf numFmtId="4" fontId="30" fillId="38" borderId="13" xfId="0" applyNumberFormat="1" applyFont="1" applyFill="1" applyBorder="1" applyAlignment="1">
      <alignment horizontal="right"/>
    </xf>
    <xf numFmtId="0" fontId="23" fillId="0" borderId="21" xfId="0" applyFont="1" applyBorder="1" applyAlignment="1">
      <alignment horizontal="left" vertical="center" wrapText="1"/>
    </xf>
    <xf numFmtId="4" fontId="36" fillId="0" borderId="21" xfId="0" applyNumberFormat="1" applyFont="1" applyBorder="1" applyAlignment="1">
      <alignment horizontal="right"/>
    </xf>
    <xf numFmtId="0" fontId="23" fillId="0" borderId="0" xfId="0" applyFont="1" applyAlignment="1">
      <alignment horizontal="left" vertical="center" wrapText="1"/>
    </xf>
    <xf numFmtId="4" fontId="36" fillId="0" borderId="0" xfId="0" applyNumberFormat="1" applyFont="1" applyAlignment="1">
      <alignment horizontal="right"/>
    </xf>
    <xf numFmtId="0" fontId="38" fillId="0" borderId="0" xfId="0" applyFont="1"/>
    <xf numFmtId="0" fontId="37" fillId="39" borderId="14" xfId="0" applyFont="1" applyFill="1" applyBorder="1" applyAlignment="1">
      <alignment horizontal="left" vertical="center" wrapText="1"/>
    </xf>
    <xf numFmtId="165" fontId="37" fillId="39" borderId="15" xfId="0" applyNumberFormat="1" applyFont="1" applyFill="1" applyBorder="1" applyAlignment="1">
      <alignment horizontal="right" wrapText="1"/>
    </xf>
    <xf numFmtId="4" fontId="37" fillId="39" borderId="15" xfId="0" applyNumberFormat="1" applyFont="1" applyFill="1" applyBorder="1" applyAlignment="1">
      <alignment horizontal="right" wrapText="1"/>
    </xf>
    <xf numFmtId="0" fontId="36" fillId="40" borderId="17" xfId="0" applyFont="1" applyFill="1" applyBorder="1" applyAlignment="1">
      <alignment wrapText="1"/>
    </xf>
    <xf numFmtId="4" fontId="36" fillId="40" borderId="10" xfId="0" applyNumberFormat="1" applyFont="1" applyFill="1" applyBorder="1" applyAlignment="1">
      <alignment horizontal="right" wrapText="1"/>
    </xf>
    <xf numFmtId="0" fontId="39" fillId="40" borderId="0" xfId="0" applyFont="1" applyFill="1"/>
    <xf numFmtId="165" fontId="36" fillId="40" borderId="10" xfId="0" applyNumberFormat="1" applyFont="1" applyFill="1" applyBorder="1" applyAlignment="1">
      <alignment horizontal="right" wrapText="1"/>
    </xf>
    <xf numFmtId="4" fontId="30" fillId="40" borderId="10" xfId="0" applyNumberFormat="1" applyFont="1" applyFill="1" applyBorder="1" applyAlignment="1">
      <alignment horizontal="right" wrapText="1"/>
    </xf>
    <xf numFmtId="0" fontId="40" fillId="0" borderId="0" xfId="0" applyFont="1"/>
    <xf numFmtId="165" fontId="40" fillId="0" borderId="0" xfId="0" applyNumberFormat="1" applyFont="1"/>
    <xf numFmtId="0" fontId="36" fillId="40" borderId="22" xfId="0" applyFont="1" applyFill="1" applyBorder="1" applyAlignment="1">
      <alignment wrapText="1"/>
    </xf>
    <xf numFmtId="165" fontId="36" fillId="40" borderId="22" xfId="0" applyNumberFormat="1" applyFont="1" applyFill="1" applyBorder="1" applyAlignment="1">
      <alignment horizontal="right" wrapText="1"/>
    </xf>
    <xf numFmtId="4" fontId="36" fillId="40" borderId="22" xfId="0" applyNumberFormat="1" applyFont="1" applyFill="1" applyBorder="1" applyAlignment="1">
      <alignment horizontal="right" wrapText="1"/>
    </xf>
    <xf numFmtId="4" fontId="30" fillId="40" borderId="22" xfId="0" applyNumberFormat="1" applyFont="1" applyFill="1" applyBorder="1" applyAlignment="1">
      <alignment horizontal="right" wrapText="1"/>
    </xf>
    <xf numFmtId="0" fontId="18" fillId="0" borderId="23" xfId="0" applyFont="1" applyBorder="1" applyAlignment="1">
      <alignment horizontal="left" indent="1"/>
    </xf>
    <xf numFmtId="0" fontId="37" fillId="38" borderId="14" xfId="0" applyFont="1" applyFill="1" applyBorder="1" applyAlignment="1">
      <alignment horizontal="center" vertical="center" wrapText="1"/>
    </xf>
    <xf numFmtId="165" fontId="37" fillId="38" borderId="13" xfId="0" applyNumberFormat="1" applyFont="1" applyFill="1" applyBorder="1" applyAlignment="1">
      <alignment horizontal="right" wrapText="1"/>
    </xf>
    <xf numFmtId="4" fontId="37" fillId="38" borderId="13" xfId="0" applyNumberFormat="1" applyFont="1" applyFill="1" applyBorder="1" applyAlignment="1">
      <alignment horizontal="right" wrapText="1"/>
    </xf>
    <xf numFmtId="0" fontId="36" fillId="40" borderId="14" xfId="0" applyFont="1" applyFill="1" applyBorder="1" applyAlignment="1">
      <alignment wrapText="1"/>
    </xf>
    <xf numFmtId="4" fontId="36" fillId="40" borderId="15" xfId="0" applyNumberFormat="1" applyFont="1" applyFill="1" applyBorder="1" applyAlignment="1">
      <alignment horizontal="right" wrapText="1"/>
    </xf>
    <xf numFmtId="4" fontId="18" fillId="0" borderId="0" xfId="0" applyNumberFormat="1" applyFont="1" applyAlignment="1">
      <alignment horizontal="left" indent="1"/>
    </xf>
    <xf numFmtId="0" fontId="42" fillId="0" borderId="0" xfId="0" applyFont="1" applyAlignment="1">
      <alignment horizontal="left" indent="1"/>
    </xf>
    <xf numFmtId="165" fontId="43" fillId="0" borderId="0" xfId="0" applyNumberFormat="1" applyFont="1" applyAlignment="1">
      <alignment horizontal="left" indent="1"/>
    </xf>
    <xf numFmtId="165" fontId="18" fillId="0" borderId="0" xfId="0" applyNumberFormat="1" applyFont="1" applyAlignment="1">
      <alignment horizontal="left" indent="1"/>
    </xf>
    <xf numFmtId="0" fontId="44" fillId="0" borderId="24" xfId="0" applyFont="1" applyBorder="1"/>
    <xf numFmtId="0" fontId="0" fillId="0" borderId="24" xfId="0" applyBorder="1"/>
    <xf numFmtId="0" fontId="45" fillId="0" borderId="0" xfId="0" applyFont="1"/>
    <xf numFmtId="0" fontId="46" fillId="0" borderId="0" xfId="45" applyFont="1"/>
    <xf numFmtId="0" fontId="0" fillId="41" borderId="0" xfId="45" applyFont="1" applyFill="1"/>
    <xf numFmtId="0" fontId="1" fillId="41" borderId="0" xfId="45" applyFill="1"/>
    <xf numFmtId="0" fontId="1" fillId="0" borderId="0" xfId="45"/>
    <xf numFmtId="0" fontId="16" fillId="0" borderId="0" xfId="45" applyFont="1"/>
    <xf numFmtId="0" fontId="1" fillId="0" borderId="25" xfId="45" applyBorder="1"/>
    <xf numFmtId="0" fontId="47" fillId="0" borderId="25" xfId="45" applyFont="1" applyBorder="1" applyAlignment="1">
      <alignment horizontal="center" vertical="center" wrapText="1"/>
    </xf>
    <xf numFmtId="0" fontId="21" fillId="0" borderId="0" xfId="45" applyFont="1" applyAlignment="1">
      <alignment horizontal="center" vertical="center" wrapText="1"/>
    </xf>
    <xf numFmtId="49" fontId="21" fillId="41" borderId="0" xfId="45" applyNumberFormat="1" applyFont="1" applyFill="1" applyAlignment="1">
      <alignment vertical="center" wrapText="1"/>
    </xf>
    <xf numFmtId="4" fontId="43" fillId="41" borderId="0" xfId="45" applyNumberFormat="1" applyFont="1" applyFill="1" applyAlignment="1">
      <alignment horizontal="right" vertical="center" wrapText="1"/>
    </xf>
    <xf numFmtId="4" fontId="43" fillId="0" borderId="0" xfId="45" applyNumberFormat="1" applyFont="1" applyAlignment="1">
      <alignment horizontal="right" vertical="center" wrapText="1"/>
    </xf>
    <xf numFmtId="0" fontId="43" fillId="0" borderId="26" xfId="45" applyFont="1" applyBorder="1" applyAlignment="1">
      <alignment vertical="center" wrapText="1"/>
    </xf>
    <xf numFmtId="0" fontId="49" fillId="0" borderId="26" xfId="45" applyFont="1" applyBorder="1" applyAlignment="1">
      <alignment vertical="center" wrapText="1"/>
    </xf>
    <xf numFmtId="4" fontId="49" fillId="0" borderId="26" xfId="45" applyNumberFormat="1" applyFont="1" applyBorder="1" applyAlignment="1">
      <alignment horizontal="right" vertical="center" wrapText="1"/>
    </xf>
    <xf numFmtId="4" fontId="22" fillId="34" borderId="10" xfId="0" applyNumberFormat="1" applyFont="1" applyFill="1" applyBorder="1" applyAlignment="1">
      <alignment horizontal="right" wrapText="1" indent="1"/>
    </xf>
    <xf numFmtId="0" fontId="22" fillId="34" borderId="10" xfId="0" applyFont="1" applyFill="1" applyBorder="1" applyAlignment="1">
      <alignment horizontal="right" wrapText="1" indent="1"/>
    </xf>
    <xf numFmtId="0" fontId="22" fillId="34" borderId="10" xfId="0" applyFont="1" applyFill="1" applyBorder="1" applyAlignment="1">
      <alignment horizontal="left" wrapText="1" indent="1"/>
    </xf>
    <xf numFmtId="4" fontId="23" fillId="42" borderId="10" xfId="0" applyNumberFormat="1" applyFont="1" applyFill="1" applyBorder="1" applyAlignment="1">
      <alignment horizontal="right" wrapText="1" indent="1"/>
    </xf>
    <xf numFmtId="0" fontId="23" fillId="42" borderId="10" xfId="0" applyFont="1" applyFill="1" applyBorder="1" applyAlignment="1">
      <alignment horizontal="right" wrapText="1" indent="1"/>
    </xf>
    <xf numFmtId="0" fontId="19" fillId="42" borderId="0" xfId="0" applyFont="1" applyFill="1" applyAlignment="1">
      <alignment horizontal="left" indent="1"/>
    </xf>
    <xf numFmtId="4" fontId="50" fillId="34" borderId="10" xfId="0" applyNumberFormat="1" applyFont="1" applyFill="1" applyBorder="1" applyAlignment="1">
      <alignment horizontal="right" wrapText="1" indent="1"/>
    </xf>
    <xf numFmtId="0" fontId="50" fillId="34" borderId="10" xfId="0" applyFont="1" applyFill="1" applyBorder="1" applyAlignment="1">
      <alignment horizontal="right" wrapText="1" indent="1"/>
    </xf>
    <xf numFmtId="0" fontId="18" fillId="0" borderId="0" xfId="0" applyFont="1" applyFill="1" applyAlignment="1">
      <alignment horizontal="left" indent="1"/>
    </xf>
    <xf numFmtId="0" fontId="19" fillId="0" borderId="0" xfId="0" applyFont="1" applyFill="1" applyAlignment="1">
      <alignment horizontal="left" indent="1"/>
    </xf>
    <xf numFmtId="0" fontId="28" fillId="43" borderId="13" xfId="0" applyFont="1" applyFill="1" applyBorder="1" applyAlignment="1">
      <alignment horizontal="center" vertical="center" wrapText="1" indent="1"/>
    </xf>
    <xf numFmtId="0" fontId="23" fillId="44" borderId="10" xfId="0" applyFont="1" applyFill="1" applyBorder="1" applyAlignment="1">
      <alignment horizontal="left" wrapText="1" indent="1"/>
    </xf>
    <xf numFmtId="4" fontId="23" fillId="44" borderId="10" xfId="0" applyNumberFormat="1" applyFont="1" applyFill="1" applyBorder="1" applyAlignment="1">
      <alignment horizontal="right" wrapText="1" indent="1"/>
    </xf>
    <xf numFmtId="0" fontId="23" fillId="44" borderId="10" xfId="0" applyFont="1" applyFill="1" applyBorder="1" applyAlignment="1">
      <alignment horizontal="right" wrapText="1" indent="1"/>
    </xf>
    <xf numFmtId="0" fontId="19" fillId="44" borderId="10" xfId="0" applyFont="1" applyFill="1" applyBorder="1" applyAlignment="1">
      <alignment horizontal="left" wrapText="1" indent="1"/>
    </xf>
    <xf numFmtId="0" fontId="23" fillId="0" borderId="22" xfId="0" applyFont="1" applyFill="1" applyBorder="1" applyAlignment="1">
      <alignment horizontal="left" wrapText="1" indent="1"/>
    </xf>
    <xf numFmtId="4" fontId="23" fillId="0" borderId="22" xfId="0" applyNumberFormat="1" applyFont="1" applyFill="1" applyBorder="1" applyAlignment="1">
      <alignment horizontal="right" wrapText="1" indent="1"/>
    </xf>
    <xf numFmtId="0" fontId="23" fillId="0" borderId="22" xfId="0" applyFont="1" applyFill="1" applyBorder="1" applyAlignment="1">
      <alignment horizontal="right" wrapText="1" indent="1"/>
    </xf>
    <xf numFmtId="0" fontId="19" fillId="0" borderId="22" xfId="0" applyFont="1" applyFill="1" applyBorder="1" applyAlignment="1">
      <alignment horizontal="right" wrapText="1" indent="1"/>
    </xf>
    <xf numFmtId="0" fontId="23" fillId="0" borderId="0" xfId="0" applyFont="1" applyFill="1" applyBorder="1" applyAlignment="1">
      <alignment horizontal="left" wrapText="1" indent="1"/>
    </xf>
    <xf numFmtId="4" fontId="23" fillId="0" borderId="0" xfId="0" applyNumberFormat="1" applyFont="1" applyFill="1" applyBorder="1" applyAlignment="1">
      <alignment horizontal="right" wrapText="1" indent="1"/>
    </xf>
    <xf numFmtId="0" fontId="23" fillId="0" borderId="0" xfId="0" applyFont="1" applyFill="1" applyBorder="1" applyAlignment="1">
      <alignment horizontal="right" wrapText="1" indent="1"/>
    </xf>
    <xf numFmtId="0" fontId="19" fillId="0" borderId="0" xfId="0" applyFont="1" applyFill="1" applyBorder="1" applyAlignment="1">
      <alignment horizontal="right" wrapText="1" indent="1"/>
    </xf>
    <xf numFmtId="4" fontId="23" fillId="0" borderId="20" xfId="0" applyNumberFormat="1" applyFont="1" applyFill="1" applyBorder="1" applyAlignment="1">
      <alignment horizontal="right" wrapText="1" indent="1"/>
    </xf>
    <xf numFmtId="0" fontId="23" fillId="0" borderId="20" xfId="0" applyFont="1" applyFill="1" applyBorder="1" applyAlignment="1">
      <alignment horizontal="right" wrapText="1" indent="1"/>
    </xf>
    <xf numFmtId="0" fontId="19" fillId="0" borderId="20" xfId="0" applyFont="1" applyFill="1" applyBorder="1" applyAlignment="1">
      <alignment horizontal="right" wrapText="1" indent="1"/>
    </xf>
    <xf numFmtId="0" fontId="23" fillId="45" borderId="10" xfId="0" applyFont="1" applyFill="1" applyBorder="1" applyAlignment="1">
      <alignment horizontal="left" wrapText="1" indent="1"/>
    </xf>
    <xf numFmtId="0" fontId="19" fillId="45" borderId="10" xfId="0" applyFont="1" applyFill="1" applyBorder="1" applyAlignment="1">
      <alignment horizontal="left" wrapText="1" indent="1"/>
    </xf>
    <xf numFmtId="4" fontId="23" fillId="45" borderId="10" xfId="0" applyNumberFormat="1" applyFont="1" applyFill="1" applyBorder="1" applyAlignment="1">
      <alignment horizontal="right" wrapText="1" inden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vertical="center" wrapText="1"/>
    </xf>
    <xf numFmtId="0" fontId="28" fillId="44" borderId="10" xfId="0" applyFont="1" applyFill="1" applyBorder="1" applyAlignment="1">
      <alignment horizontal="right" wrapText="1" indent="1"/>
    </xf>
    <xf numFmtId="0" fontId="28" fillId="33" borderId="10" xfId="0" applyFont="1" applyFill="1" applyBorder="1" applyAlignment="1">
      <alignment horizontal="right" wrapText="1" indent="1"/>
    </xf>
    <xf numFmtId="0" fontId="28" fillId="34" borderId="10" xfId="0" applyFont="1" applyFill="1" applyBorder="1" applyAlignment="1">
      <alignment horizontal="right" wrapText="1" indent="1"/>
    </xf>
    <xf numFmtId="4" fontId="34" fillId="0" borderId="0" xfId="0" applyNumberFormat="1" applyFont="1" applyAlignment="1">
      <alignment horizontal="left" indent="1"/>
    </xf>
    <xf numFmtId="0" fontId="23" fillId="44" borderId="27" xfId="0" applyFont="1" applyFill="1" applyBorder="1" applyAlignment="1">
      <alignment horizontal="left" wrapText="1" indent="1"/>
    </xf>
    <xf numFmtId="0" fontId="22" fillId="34" borderId="27" xfId="0" applyFont="1" applyFill="1" applyBorder="1" applyAlignment="1">
      <alignment horizontal="left" wrapText="1" indent="1"/>
    </xf>
    <xf numFmtId="0" fontId="22" fillId="34" borderId="27" xfId="0" applyFont="1" applyFill="1" applyBorder="1" applyAlignment="1">
      <alignment horizontal="left" wrapText="1" indent="4"/>
    </xf>
    <xf numFmtId="0" fontId="22" fillId="34" borderId="27" xfId="0" applyFont="1" applyFill="1" applyBorder="1" applyAlignment="1">
      <alignment horizontal="left" wrapText="1" indent="2"/>
    </xf>
    <xf numFmtId="0" fontId="23" fillId="33" borderId="27" xfId="0" applyFont="1" applyFill="1" applyBorder="1" applyAlignment="1">
      <alignment horizontal="left" wrapText="1" indent="1"/>
    </xf>
    <xf numFmtId="0" fontId="22" fillId="34" borderId="27" xfId="0" applyFont="1" applyFill="1" applyBorder="1" applyAlignment="1">
      <alignment horizontal="left" wrapText="1" indent="3"/>
    </xf>
    <xf numFmtId="0" fontId="23" fillId="34" borderId="27" xfId="0" applyFont="1" applyFill="1" applyBorder="1" applyAlignment="1">
      <alignment horizontal="left" wrapText="1" indent="3"/>
    </xf>
    <xf numFmtId="0" fontId="23" fillId="45" borderId="27" xfId="0" applyFont="1" applyFill="1" applyBorder="1" applyAlignment="1">
      <alignment horizontal="left" wrapText="1" indent="1"/>
    </xf>
    <xf numFmtId="0" fontId="23" fillId="34" borderId="27" xfId="0" applyFont="1" applyFill="1" applyBorder="1" applyAlignment="1">
      <alignment horizontal="left" wrapText="1" indent="1"/>
    </xf>
    <xf numFmtId="0" fontId="23" fillId="34" borderId="27" xfId="0" applyFont="1" applyFill="1" applyBorder="1" applyAlignment="1">
      <alignment horizontal="left" wrapText="1" indent="2"/>
    </xf>
    <xf numFmtId="0" fontId="23" fillId="42" borderId="27" xfId="0" applyFont="1" applyFill="1" applyBorder="1" applyAlignment="1">
      <alignment horizontal="left" wrapText="1" indent="1"/>
    </xf>
    <xf numFmtId="0" fontId="23" fillId="34" borderId="27" xfId="0" applyFont="1" applyFill="1" applyBorder="1" applyAlignment="1">
      <alignment horizontal="left" wrapText="1" indent="4"/>
    </xf>
    <xf numFmtId="0" fontId="22" fillId="34" borderId="27" xfId="0" applyFont="1" applyFill="1" applyBorder="1" applyAlignment="1">
      <alignment horizontal="left" wrapText="1" indent="5"/>
    </xf>
    <xf numFmtId="0" fontId="50" fillId="34" borderId="27" xfId="0" applyFont="1" applyFill="1" applyBorder="1" applyAlignment="1">
      <alignment horizontal="left" wrapText="1" indent="2"/>
    </xf>
    <xf numFmtId="0" fontId="28" fillId="43" borderId="28" xfId="0" applyFont="1" applyFill="1" applyBorder="1" applyAlignment="1">
      <alignment horizontal="center" vertical="center" wrapText="1" indent="1"/>
    </xf>
    <xf numFmtId="0" fontId="23" fillId="44" borderId="29" xfId="0" applyFont="1" applyFill="1" applyBorder="1" applyAlignment="1">
      <alignment horizontal="left" wrapText="1" indent="1"/>
    </xf>
    <xf numFmtId="0" fontId="20" fillId="43" borderId="27" xfId="0" applyFont="1" applyFill="1" applyBorder="1" applyAlignment="1">
      <alignment horizontal="center" vertical="center" wrapText="1" indent="1"/>
    </xf>
    <xf numFmtId="0" fontId="23" fillId="33" borderId="29" xfId="0" applyFont="1" applyFill="1" applyBorder="1" applyAlignment="1">
      <alignment horizontal="left" wrapText="1" indent="1"/>
    </xf>
    <xf numFmtId="0" fontId="23" fillId="45" borderId="29" xfId="0" applyFont="1" applyFill="1" applyBorder="1" applyAlignment="1">
      <alignment horizontal="left" wrapText="1" indent="1"/>
    </xf>
    <xf numFmtId="0" fontId="28" fillId="38" borderId="28" xfId="0" applyFont="1" applyFill="1" applyBorder="1" applyAlignment="1">
      <alignment horizontal="center" vertical="center" wrapText="1" indent="1"/>
    </xf>
    <xf numFmtId="0" fontId="20" fillId="38" borderId="27" xfId="0" applyFont="1" applyFill="1" applyBorder="1" applyAlignment="1">
      <alignment horizontal="center" vertical="center" wrapText="1" indent="1"/>
    </xf>
    <xf numFmtId="0" fontId="28" fillId="38" borderId="30" xfId="0" applyFont="1" applyFill="1" applyBorder="1" applyAlignment="1">
      <alignment horizontal="center" vertical="center" wrapText="1" indent="1"/>
    </xf>
    <xf numFmtId="0" fontId="23" fillId="44" borderId="15" xfId="0" applyFont="1" applyFill="1" applyBorder="1" applyAlignment="1">
      <alignment horizontal="right" wrapText="1" indent="1"/>
    </xf>
    <xf numFmtId="0" fontId="56" fillId="0" borderId="0" xfId="0" applyFont="1"/>
    <xf numFmtId="0" fontId="56" fillId="4" borderId="20" xfId="0" applyFont="1" applyFill="1" applyBorder="1" applyAlignment="1">
      <alignment horizontal="center" wrapText="1"/>
    </xf>
    <xf numFmtId="4" fontId="0" fillId="0" borderId="0" xfId="0" applyNumberFormat="1"/>
    <xf numFmtId="0" fontId="56" fillId="4" borderId="21" xfId="0" applyFont="1" applyFill="1" applyBorder="1"/>
    <xf numFmtId="167" fontId="56" fillId="4" borderId="21" xfId="0" applyNumberFormat="1" applyFont="1" applyFill="1" applyBorder="1"/>
    <xf numFmtId="168" fontId="0" fillId="0" borderId="0" xfId="0" applyNumberFormat="1"/>
    <xf numFmtId="0" fontId="56" fillId="4" borderId="20" xfId="0" applyFont="1" applyFill="1" applyBorder="1" applyAlignment="1">
      <alignment horizontal="center"/>
    </xf>
    <xf numFmtId="0" fontId="0" fillId="40" borderId="0" xfId="0" applyFill="1"/>
    <xf numFmtId="167" fontId="0" fillId="40" borderId="0" xfId="0" applyNumberFormat="1" applyFill="1" applyAlignment="1">
      <alignment horizontal="right"/>
    </xf>
    <xf numFmtId="0" fontId="0" fillId="40" borderId="0" xfId="0" quotePrefix="1" applyFill="1"/>
    <xf numFmtId="4" fontId="58" fillId="40" borderId="0" xfId="0" applyNumberFormat="1" applyFont="1" applyFill="1"/>
    <xf numFmtId="4" fontId="59" fillId="0" borderId="0" xfId="0" applyNumberFormat="1" applyFont="1"/>
    <xf numFmtId="4" fontId="41" fillId="34" borderId="0" xfId="0" applyNumberFormat="1" applyFont="1" applyFill="1" applyAlignment="1">
      <alignment horizontal="center"/>
    </xf>
    <xf numFmtId="0" fontId="24" fillId="0" borderId="11" xfId="0" applyFont="1" applyBorder="1" applyAlignment="1">
      <alignment horizontal="center" vertical="center" wrapText="1"/>
    </xf>
    <xf numFmtId="0" fontId="26" fillId="35" borderId="0" xfId="44" applyFont="1" applyFill="1" applyAlignment="1">
      <alignment horizontal="center" vertical="center"/>
    </xf>
    <xf numFmtId="0" fontId="26" fillId="0" borderId="12" xfId="44" applyFont="1" applyBorder="1" applyAlignment="1">
      <alignment horizontal="center"/>
    </xf>
    <xf numFmtId="0" fontId="26" fillId="0" borderId="20" xfId="44" applyFont="1" applyBorder="1" applyAlignment="1">
      <alignment horizontal="center" vertical="center"/>
    </xf>
    <xf numFmtId="0" fontId="26" fillId="0" borderId="20" xfId="44" applyFont="1" applyBorder="1" applyAlignment="1">
      <alignment horizont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52" fillId="0" borderId="0" xfId="0" applyFont="1" applyAlignment="1">
      <alignment wrapText="1"/>
    </xf>
    <xf numFmtId="0" fontId="57" fillId="0" borderId="30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57" fillId="0" borderId="28" xfId="0" applyFont="1" applyBorder="1" applyAlignment="1">
      <alignment horizontal="center"/>
    </xf>
  </cellXfs>
  <cellStyles count="46">
    <cellStyle name="20% - Isticanje1" xfId="21" builtinId="30" customBuiltin="1"/>
    <cellStyle name="20% - Isticanje2" xfId="25" builtinId="34" customBuiltin="1"/>
    <cellStyle name="20% - Isticanje3" xfId="29" builtinId="38" customBuiltin="1"/>
    <cellStyle name="20% - Isticanje4" xfId="33" builtinId="42" customBuiltin="1"/>
    <cellStyle name="20% - Isticanje5" xfId="37" builtinId="46" customBuiltin="1"/>
    <cellStyle name="20% - Isticanje6" xfId="41" builtinId="50" customBuiltin="1"/>
    <cellStyle name="40% - Isticanje1" xfId="22" builtinId="31" customBuiltin="1"/>
    <cellStyle name="40% - Isticanje2" xfId="26" builtinId="35" customBuiltin="1"/>
    <cellStyle name="40% - Isticanje3" xfId="30" builtinId="39" customBuiltin="1"/>
    <cellStyle name="40% - Isticanje4" xfId="34" builtinId="43" customBuiltin="1"/>
    <cellStyle name="40% - Isticanje5" xfId="38" builtinId="47" customBuiltin="1"/>
    <cellStyle name="40% - Isticanje6" xfId="42" builtinId="51" customBuiltin="1"/>
    <cellStyle name="60% - Isticanje1" xfId="23" builtinId="32" customBuiltin="1"/>
    <cellStyle name="60% - Isticanje2" xfId="27" builtinId="36" customBuiltin="1"/>
    <cellStyle name="60% - Isticanje3" xfId="31" builtinId="40" customBuiltin="1"/>
    <cellStyle name="60% - Isticanje4" xfId="35" builtinId="44" customBuiltin="1"/>
    <cellStyle name="60% - Isticanje5" xfId="39" builtinId="48" customBuiltin="1"/>
    <cellStyle name="60% - Isticanje6" xfId="43" builtinId="52" customBuiltin="1"/>
    <cellStyle name="Bilješka" xfId="17" builtinId="10" customBuiltin="1"/>
    <cellStyle name="Dobro" xfId="8" builtinId="26" customBuiltin="1"/>
    <cellStyle name="Isticanje1" xfId="20" builtinId="29" customBuiltin="1"/>
    <cellStyle name="Isticanje2" xfId="24" builtinId="33" customBuiltin="1"/>
    <cellStyle name="Isticanje3" xfId="28" builtinId="37" customBuiltin="1"/>
    <cellStyle name="Isticanje4" xfId="32" builtinId="41" customBuiltin="1"/>
    <cellStyle name="Isticanje5" xfId="36" builtinId="45" customBuiltin="1"/>
    <cellStyle name="Isticanje6" xfId="40" builtinId="49" customBuiltin="1"/>
    <cellStyle name="Izlaz" xfId="12" builtinId="21" customBuiltin="1"/>
    <cellStyle name="Izračun" xfId="13" builtinId="22" customBuiltin="1"/>
    <cellStyle name="Loše" xfId="9" builtinId="27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7" builtinId="19" customBuiltin="1"/>
    <cellStyle name="Neutralno" xfId="10" builtinId="28" customBuiltin="1"/>
    <cellStyle name="Normal 3 2" xfId="45" xr:uid="{00000000-0005-0000-0000-000023000000}"/>
    <cellStyle name="Normalno" xfId="0" builtinId="0"/>
    <cellStyle name="Obično_bilanca" xfId="44" xr:uid="{00000000-0005-0000-0000-000025000000}"/>
    <cellStyle name="Povezana ćelija" xfId="14" builtinId="24" customBuiltin="1"/>
    <cellStyle name="Provjera ćelije" xfId="15" builtinId="23" customBuiltin="1"/>
    <cellStyle name="Tekst objašnjenja" xfId="18" builtinId="53" customBuiltin="1"/>
    <cellStyle name="Tekst upozorenja" xfId="16" builtinId="11" customBuiltin="1"/>
    <cellStyle name="Ukupni zbroj" xfId="19" builtinId="25" customBuiltin="1"/>
    <cellStyle name="Unos" xfId="11" builtinId="20" customBuiltin="1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-Polugodi&#353;nji%20izvje&#353;taj%20o%20izvr&#353;enju%20FP%202025/Polugodi&#353;nji%20izvje&#353;taj%20o%20izvr&#353;enju%20financijskog%20plan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 OPĆEG DIJELA"/>
      <sheetName val="Račun prihoda i rashoda"/>
      <sheetName val="Prihodi i rashodi po izvorima"/>
      <sheetName val="Rashodi prema funk.klas"/>
      <sheetName val="Račun financiranja"/>
      <sheetName val="Račun financiranja po izvorima"/>
      <sheetName val="Posebni dio"/>
      <sheetName val="Posebni izvj o zaduživanju"/>
    </sheetNames>
    <sheetDataSet>
      <sheetData sheetId="0"/>
      <sheetData sheetId="1"/>
      <sheetData sheetId="2"/>
      <sheetData sheetId="3"/>
      <sheetData sheetId="4">
        <row r="12">
          <cell r="B12">
            <v>430332.69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zoomScaleNormal="100" workbookViewId="0">
      <selection activeCell="I16" sqref="I16"/>
    </sheetView>
  </sheetViews>
  <sheetFormatPr defaultColWidth="9.140625" defaultRowHeight="11.25" x14ac:dyDescent="0.15"/>
  <cols>
    <col min="1" max="1" width="38.42578125" style="1" customWidth="1"/>
    <col min="2" max="2" width="19.28515625" style="1" customWidth="1"/>
    <col min="3" max="4" width="17.140625" style="1" customWidth="1"/>
    <col min="5" max="5" width="12" style="1" customWidth="1"/>
    <col min="6" max="6" width="11.5703125" style="1" customWidth="1"/>
    <col min="7" max="7" width="9.140625" style="1" hidden="1" customWidth="1"/>
    <col min="8" max="8" width="9.140625" style="1"/>
    <col min="9" max="9" width="12.28515625" style="1" bestFit="1" customWidth="1"/>
    <col min="10" max="10" width="20.28515625" style="1" bestFit="1" customWidth="1"/>
    <col min="11" max="16384" width="9.140625" style="1"/>
  </cols>
  <sheetData>
    <row r="1" spans="1:10" ht="50.25" customHeight="1" thickBot="1" x14ac:dyDescent="0.2">
      <c r="A1" s="166" t="s">
        <v>119</v>
      </c>
      <c r="B1" s="166"/>
      <c r="C1" s="166"/>
      <c r="D1" s="166"/>
      <c r="E1" s="166"/>
      <c r="F1" s="166"/>
    </row>
    <row r="2" spans="1:10" ht="43.15" customHeight="1" x14ac:dyDescent="0.15">
      <c r="A2" s="15"/>
      <c r="B2" s="15" t="s">
        <v>95</v>
      </c>
      <c r="D2" s="15"/>
      <c r="E2" s="15"/>
      <c r="F2" s="15"/>
    </row>
    <row r="3" spans="1:10" ht="18" x14ac:dyDescent="0.15">
      <c r="A3" s="15"/>
      <c r="B3" s="15"/>
      <c r="C3" s="15"/>
      <c r="D3" s="15"/>
      <c r="E3" s="15"/>
      <c r="F3" s="15"/>
    </row>
    <row r="4" spans="1:10" s="16" customFormat="1" ht="20.25" x14ac:dyDescent="0.25">
      <c r="A4" s="167" t="s">
        <v>96</v>
      </c>
      <c r="B4" s="167"/>
      <c r="C4" s="167"/>
      <c r="D4" s="167"/>
      <c r="E4" s="167"/>
      <c r="F4" s="167"/>
    </row>
    <row r="5" spans="1:10" ht="18.75" hidden="1" x14ac:dyDescent="0.15">
      <c r="A5" s="17"/>
      <c r="B5" s="17"/>
      <c r="C5" s="17"/>
      <c r="D5" s="17"/>
      <c r="E5" s="17"/>
      <c r="F5" s="17"/>
    </row>
    <row r="6" spans="1:10" ht="10.15" customHeight="1" x14ac:dyDescent="0.15">
      <c r="A6" s="17"/>
      <c r="B6" s="17"/>
      <c r="C6" s="17"/>
      <c r="D6" s="17"/>
      <c r="E6" s="17"/>
      <c r="F6" s="17"/>
    </row>
    <row r="7" spans="1:10" ht="18.75" x14ac:dyDescent="0.3">
      <c r="A7" s="168" t="s">
        <v>1</v>
      </c>
      <c r="B7" s="168"/>
      <c r="C7" s="168"/>
      <c r="D7" s="168"/>
      <c r="E7" s="168"/>
      <c r="F7" s="168"/>
    </row>
    <row r="8" spans="1:10" s="2" customFormat="1" ht="56.25" x14ac:dyDescent="0.15">
      <c r="A8" s="18" t="s">
        <v>0</v>
      </c>
      <c r="B8" s="19" t="s">
        <v>137</v>
      </c>
      <c r="C8" s="19" t="s">
        <v>97</v>
      </c>
      <c r="D8" s="19" t="s">
        <v>138</v>
      </c>
      <c r="E8" s="19" t="s">
        <v>98</v>
      </c>
      <c r="F8" s="19" t="s">
        <v>99</v>
      </c>
    </row>
    <row r="9" spans="1:10" s="6" customFormat="1" ht="12.75" x14ac:dyDescent="0.2">
      <c r="A9" s="20" t="s">
        <v>1</v>
      </c>
      <c r="B9" s="21"/>
      <c r="C9" s="21"/>
      <c r="D9" s="21"/>
      <c r="E9" s="21"/>
      <c r="F9" s="22"/>
    </row>
    <row r="10" spans="1:10" s="6" customFormat="1" ht="14.25" x14ac:dyDescent="0.2">
      <c r="A10" s="23" t="s">
        <v>100</v>
      </c>
      <c r="B10" s="24">
        <f>+'Račun prihoda i rashoda'!B13</f>
        <v>4052594.51</v>
      </c>
      <c r="C10" s="24">
        <f>+'Račun prihoda i rashoda'!C13</f>
        <v>3592729.32</v>
      </c>
      <c r="D10" s="24">
        <f>+'Račun prihoda i rashoda'!D13</f>
        <v>3565973.64</v>
      </c>
      <c r="E10" s="24">
        <f t="shared" ref="E10:E16" si="0">+D10/B10*100</f>
        <v>87.992362206501639</v>
      </c>
      <c r="F10" s="24">
        <f t="shared" ref="F10:F16" si="1">+D10/C10*100</f>
        <v>99.255282610603132</v>
      </c>
    </row>
    <row r="11" spans="1:10" s="6" customFormat="1" ht="14.25" x14ac:dyDescent="0.2">
      <c r="A11" s="23" t="s">
        <v>101</v>
      </c>
      <c r="B11" s="24"/>
      <c r="C11" s="24"/>
      <c r="D11" s="24"/>
      <c r="E11" s="25" t="e">
        <f t="shared" si="0"/>
        <v>#DIV/0!</v>
      </c>
      <c r="F11" s="25" t="e">
        <f t="shared" si="1"/>
        <v>#DIV/0!</v>
      </c>
    </row>
    <row r="12" spans="1:10" s="6" customFormat="1" ht="15.75" x14ac:dyDescent="0.25">
      <c r="A12" s="26" t="s">
        <v>102</v>
      </c>
      <c r="B12" s="27">
        <f>+B10+B11</f>
        <v>4052594.51</v>
      </c>
      <c r="C12" s="27">
        <f t="shared" ref="C12:D12" si="2">+C10+C11</f>
        <v>3592729.32</v>
      </c>
      <c r="D12" s="27">
        <f t="shared" si="2"/>
        <v>3565973.64</v>
      </c>
      <c r="E12" s="27">
        <f t="shared" si="0"/>
        <v>87.992362206501639</v>
      </c>
      <c r="F12" s="27">
        <f t="shared" si="1"/>
        <v>99.255282610603132</v>
      </c>
    </row>
    <row r="13" spans="1:10" s="6" customFormat="1" ht="14.25" x14ac:dyDescent="0.2">
      <c r="A13" s="23" t="s">
        <v>103</v>
      </c>
      <c r="B13" s="24">
        <f>+'Račun prihoda i rashoda'!B46</f>
        <v>3252601.94</v>
      </c>
      <c r="C13" s="24">
        <f>+'Račun prihoda i rashoda'!C46</f>
        <v>3582261.32</v>
      </c>
      <c r="D13" s="24">
        <f>+'Račun prihoda i rashoda'!D46</f>
        <v>3830774.36</v>
      </c>
      <c r="E13" s="24">
        <f t="shared" si="0"/>
        <v>117.77568945310288</v>
      </c>
      <c r="F13" s="24">
        <f t="shared" si="1"/>
        <v>106.93732304264168</v>
      </c>
    </row>
    <row r="14" spans="1:10" s="6" customFormat="1" ht="14.25" x14ac:dyDescent="0.2">
      <c r="A14" s="23" t="s">
        <v>104</v>
      </c>
      <c r="B14" s="24">
        <f>+'Račun prihoda i rashoda'!B101</f>
        <v>3580.42</v>
      </c>
      <c r="C14" s="24">
        <f>+'Račun prihoda i rashoda'!C101</f>
        <v>15858.33</v>
      </c>
      <c r="D14" s="24">
        <f>+'Račun prihoda i rashoda'!D101</f>
        <v>8103.24</v>
      </c>
      <c r="E14" s="24">
        <f t="shared" si="0"/>
        <v>226.3209344155155</v>
      </c>
      <c r="F14" s="24">
        <f t="shared" si="1"/>
        <v>51.097688091999593</v>
      </c>
    </row>
    <row r="15" spans="1:10" s="6" customFormat="1" ht="15.75" x14ac:dyDescent="0.25">
      <c r="A15" s="26" t="s">
        <v>105</v>
      </c>
      <c r="B15" s="27">
        <f>+B13+B14</f>
        <v>3256182.36</v>
      </c>
      <c r="C15" s="27">
        <f t="shared" ref="C15:D15" si="3">+C13+C14</f>
        <v>3598119.65</v>
      </c>
      <c r="D15" s="27">
        <f t="shared" si="3"/>
        <v>3838877.6</v>
      </c>
      <c r="E15" s="27">
        <f t="shared" si="0"/>
        <v>117.89504320022175</v>
      </c>
      <c r="F15" s="27">
        <f t="shared" si="1"/>
        <v>106.69121578544505</v>
      </c>
    </row>
    <row r="16" spans="1:10" s="31" customFormat="1" ht="15.75" x14ac:dyDescent="0.25">
      <c r="A16" s="28" t="s">
        <v>106</v>
      </c>
      <c r="B16" s="29">
        <f>+B12-B15</f>
        <v>796412.14999999991</v>
      </c>
      <c r="C16" s="29">
        <f t="shared" ref="C16:D16" si="4">+C12-C15</f>
        <v>-5390.3300000000745</v>
      </c>
      <c r="D16" s="29">
        <f t="shared" si="4"/>
        <v>-272903.95999999996</v>
      </c>
      <c r="E16" s="30">
        <f t="shared" si="0"/>
        <v>-34.26667461062717</v>
      </c>
      <c r="F16" s="30">
        <f t="shared" si="1"/>
        <v>5062.8432767566401</v>
      </c>
      <c r="J16" s="32"/>
    </row>
    <row r="17" spans="1:10" s="31" customFormat="1" ht="14.25" x14ac:dyDescent="0.2">
      <c r="A17" s="33"/>
      <c r="B17" s="34"/>
      <c r="C17" s="34"/>
      <c r="D17" s="34"/>
      <c r="E17" s="34"/>
      <c r="F17" s="35"/>
      <c r="J17" s="32"/>
    </row>
    <row r="20" spans="1:10" ht="18.75" x14ac:dyDescent="0.15">
      <c r="A20" s="169" t="s">
        <v>89</v>
      </c>
      <c r="B20" s="169"/>
      <c r="C20" s="169"/>
      <c r="D20" s="169"/>
      <c r="E20" s="169"/>
      <c r="F20" s="169"/>
    </row>
    <row r="21" spans="1:10" ht="56.25" x14ac:dyDescent="0.15">
      <c r="A21" s="18" t="s">
        <v>0</v>
      </c>
      <c r="B21" s="19" t="str">
        <f>+B8</f>
        <v>Ostvarenje 1.1.-31.12. 2024 godine             (1)</v>
      </c>
      <c r="C21" s="19" t="str">
        <f>+C8</f>
        <v>Izvorni plan  / Rebalans 2025 (2.)</v>
      </c>
      <c r="D21" s="19" t="str">
        <f>+D8</f>
        <v>Ostvarenje 1.1.-31.12.2025  godine        (3.)</v>
      </c>
      <c r="E21" s="19" t="s">
        <v>98</v>
      </c>
      <c r="F21" s="19" t="s">
        <v>99</v>
      </c>
    </row>
    <row r="22" spans="1:10" ht="12.75" x14ac:dyDescent="0.15">
      <c r="A22" s="36" t="s">
        <v>107</v>
      </c>
      <c r="B22" s="37"/>
      <c r="C22" s="37"/>
      <c r="D22" s="37"/>
      <c r="E22" s="37"/>
      <c r="F22" s="37"/>
    </row>
    <row r="23" spans="1:10" ht="14.25" x14ac:dyDescent="0.2">
      <c r="A23" s="38" t="s">
        <v>108</v>
      </c>
      <c r="B23" s="39">
        <v>0</v>
      </c>
      <c r="C23" s="39">
        <v>0</v>
      </c>
      <c r="D23" s="39">
        <v>0</v>
      </c>
      <c r="E23" s="40" t="e">
        <f>+D23/B23*100</f>
        <v>#DIV/0!</v>
      </c>
      <c r="F23" s="40" t="e">
        <f>+D23/C23*100</f>
        <v>#DIV/0!</v>
      </c>
    </row>
    <row r="24" spans="1:10" s="44" customFormat="1" ht="14.25" x14ac:dyDescent="0.2">
      <c r="A24" s="41" t="s">
        <v>109</v>
      </c>
      <c r="B24" s="42">
        <f>+'[1]Račun financiranja'!B12</f>
        <v>430332.69</v>
      </c>
      <c r="C24" s="42">
        <v>0</v>
      </c>
      <c r="D24" s="42">
        <v>0</v>
      </c>
      <c r="E24" s="43" t="e">
        <f>+D24/C24*100</f>
        <v>#DIV/0!</v>
      </c>
      <c r="F24" s="43" t="e">
        <f>+D24/C24*100</f>
        <v>#DIV/0!</v>
      </c>
      <c r="I24" s="45"/>
      <c r="J24" s="45"/>
    </row>
    <row r="25" spans="1:10" s="44" customFormat="1" ht="15" x14ac:dyDescent="0.25">
      <c r="A25" s="46" t="s">
        <v>110</v>
      </c>
      <c r="B25" s="47">
        <f>+B23-B24</f>
        <v>-430332.69</v>
      </c>
      <c r="C25" s="47">
        <f t="shared" ref="C25:D25" si="5">+C23-C24</f>
        <v>0</v>
      </c>
      <c r="D25" s="47">
        <f t="shared" si="5"/>
        <v>0</v>
      </c>
      <c r="E25" s="48" t="e">
        <f>+D25/#REF!*100</f>
        <v>#REF!</v>
      </c>
      <c r="F25" s="48" t="e">
        <f>+D25/C25*100</f>
        <v>#DIV/0!</v>
      </c>
      <c r="I25" s="45"/>
    </row>
    <row r="26" spans="1:10" s="44" customFormat="1" ht="17.45" customHeight="1" x14ac:dyDescent="0.2">
      <c r="A26" s="49"/>
      <c r="B26" s="50"/>
      <c r="C26" s="50"/>
      <c r="D26" s="50"/>
      <c r="E26" s="50"/>
      <c r="F26" s="50"/>
      <c r="I26" s="45"/>
    </row>
    <row r="27" spans="1:10" s="44" customFormat="1" ht="14.25" hidden="1" x14ac:dyDescent="0.2">
      <c r="A27" s="51"/>
      <c r="B27" s="52"/>
      <c r="C27" s="52"/>
      <c r="D27" s="52"/>
      <c r="E27" s="52"/>
      <c r="F27" s="52"/>
    </row>
    <row r="28" spans="1:10" ht="18.75" x14ac:dyDescent="0.3">
      <c r="A28" s="170" t="s">
        <v>111</v>
      </c>
      <c r="B28" s="170"/>
      <c r="C28" s="170"/>
      <c r="D28" s="170"/>
      <c r="E28" s="170"/>
      <c r="F28" s="170"/>
    </row>
    <row r="29" spans="1:10" s="53" customFormat="1" ht="56.25" x14ac:dyDescent="0.25">
      <c r="A29" s="18"/>
      <c r="B29" s="19" t="str">
        <f>+B8</f>
        <v>Ostvarenje 1.1.-31.12. 2024 godine             (1)</v>
      </c>
      <c r="C29" s="19" t="str">
        <f>+C8</f>
        <v>Izvorni plan  / Rebalans 2025 (2.)</v>
      </c>
      <c r="D29" s="19" t="str">
        <f>+D8</f>
        <v>Ostvarenje 1.1.-31.12.2025  godine        (3.)</v>
      </c>
      <c r="E29" s="19" t="s">
        <v>98</v>
      </c>
      <c r="F29" s="19" t="s">
        <v>99</v>
      </c>
    </row>
    <row r="30" spans="1:10" s="53" customFormat="1" ht="30" x14ac:dyDescent="0.25">
      <c r="A30" s="54" t="s">
        <v>112</v>
      </c>
      <c r="B30" s="55">
        <f>+B31+B32</f>
        <v>-360689.12999999995</v>
      </c>
      <c r="C30" s="55">
        <f t="shared" ref="C30:D30" si="6">+C31+C32</f>
        <v>5390.33</v>
      </c>
      <c r="D30" s="55">
        <f t="shared" si="6"/>
        <v>5390.33</v>
      </c>
      <c r="E30" s="55">
        <f>+D30/B30*100</f>
        <v>-1.4944531319809944</v>
      </c>
      <c r="F30" s="56">
        <f>+D30/C30*100</f>
        <v>100</v>
      </c>
    </row>
    <row r="31" spans="1:10" s="59" customFormat="1" ht="29.25" x14ac:dyDescent="0.25">
      <c r="A31" s="57" t="s">
        <v>113</v>
      </c>
      <c r="B31" s="58">
        <v>430332.69</v>
      </c>
      <c r="C31" s="58">
        <v>5390.33</v>
      </c>
      <c r="D31" s="58">
        <v>7759.51</v>
      </c>
      <c r="E31" s="58">
        <f>+D31/B31*100</f>
        <v>1.8031421224355508</v>
      </c>
      <c r="F31" s="58">
        <f>+D31/C31*100</f>
        <v>143.95241107687283</v>
      </c>
    </row>
    <row r="32" spans="1:10" s="62" customFormat="1" ht="24.75" customHeight="1" x14ac:dyDescent="0.2">
      <c r="A32" s="57" t="s">
        <v>114</v>
      </c>
      <c r="B32" s="60">
        <v>-791021.82</v>
      </c>
      <c r="C32" s="58"/>
      <c r="D32" s="60">
        <v>-2369.1799999999998</v>
      </c>
      <c r="E32" s="58">
        <f>+D32/B32*100</f>
        <v>0.29950880495306692</v>
      </c>
      <c r="F32" s="61" t="e">
        <f>+D32/C32*100</f>
        <v>#DIV/0!</v>
      </c>
      <c r="I32" s="63"/>
      <c r="J32" s="63"/>
    </row>
    <row r="33" spans="1:10" s="62" customFormat="1" ht="13.15" customHeight="1" x14ac:dyDescent="0.2">
      <c r="A33" s="64"/>
      <c r="B33" s="65"/>
      <c r="C33" s="66"/>
      <c r="D33" s="65"/>
      <c r="E33" s="66"/>
      <c r="F33" s="67"/>
      <c r="I33" s="63"/>
    </row>
    <row r="34" spans="1:10" s="62" customFormat="1" ht="46.15" customHeight="1" x14ac:dyDescent="0.3">
      <c r="A34" s="165" t="s">
        <v>115</v>
      </c>
      <c r="B34" s="165"/>
      <c r="C34" s="165"/>
      <c r="D34" s="165"/>
      <c r="E34" s="165"/>
      <c r="F34" s="165"/>
      <c r="G34" s="165"/>
    </row>
    <row r="35" spans="1:10" ht="1.1499999999999999" customHeight="1" x14ac:dyDescent="0.15"/>
    <row r="36" spans="1:10" ht="33.75" x14ac:dyDescent="0.15">
      <c r="A36" s="18" t="s">
        <v>0</v>
      </c>
      <c r="B36" s="18" t="s">
        <v>120</v>
      </c>
      <c r="C36" s="19"/>
      <c r="D36" s="18" t="s">
        <v>121</v>
      </c>
      <c r="E36" s="19" t="s">
        <v>98</v>
      </c>
      <c r="F36" s="19"/>
    </row>
    <row r="37" spans="1:10" hidden="1" x14ac:dyDescent="0.15">
      <c r="A37" s="68"/>
      <c r="B37" s="68"/>
      <c r="C37" s="68"/>
      <c r="D37" s="68"/>
      <c r="E37" s="68"/>
      <c r="F37" s="68"/>
    </row>
    <row r="38" spans="1:10" s="53" customFormat="1" ht="30" x14ac:dyDescent="0.25">
      <c r="A38" s="69" t="s">
        <v>116</v>
      </c>
      <c r="B38" s="70">
        <v>5390.33</v>
      </c>
      <c r="C38" s="70"/>
      <c r="D38" s="70">
        <v>-267513.63</v>
      </c>
      <c r="E38" s="70">
        <f>+D38/B38*100</f>
        <v>-4962.8432767567101</v>
      </c>
      <c r="F38" s="71"/>
    </row>
    <row r="39" spans="1:10" s="59" customFormat="1" ht="29.25" x14ac:dyDescent="0.25">
      <c r="A39" s="72" t="s">
        <v>117</v>
      </c>
      <c r="B39" s="73">
        <v>7759.51</v>
      </c>
      <c r="C39" s="73"/>
      <c r="D39" s="73">
        <v>17235.7</v>
      </c>
      <c r="E39" s="73">
        <f>+D39/B39*100</f>
        <v>222.12356192594638</v>
      </c>
      <c r="F39" s="73"/>
      <c r="J39" s="163"/>
    </row>
    <row r="40" spans="1:10" s="62" customFormat="1" ht="14.25" x14ac:dyDescent="0.2">
      <c r="A40" s="57" t="s">
        <v>118</v>
      </c>
      <c r="B40" s="73">
        <v>-2369.1799999999998</v>
      </c>
      <c r="C40" s="73"/>
      <c r="D40" s="58">
        <v>-284749.33</v>
      </c>
      <c r="E40" s="58">
        <f>+D40/B40*100</f>
        <v>12018.898099764478</v>
      </c>
      <c r="F40" s="73"/>
      <c r="J40" s="164"/>
    </row>
    <row r="41" spans="1:10" x14ac:dyDescent="0.15">
      <c r="B41" s="74"/>
    </row>
    <row r="42" spans="1:10" ht="12.75" x14ac:dyDescent="0.2">
      <c r="A42" s="75"/>
      <c r="D42" s="74"/>
    </row>
    <row r="43" spans="1:10" ht="12" x14ac:dyDescent="0.2">
      <c r="D43" s="76"/>
    </row>
    <row r="44" spans="1:10" x14ac:dyDescent="0.15">
      <c r="B44" s="74"/>
      <c r="D44" s="77"/>
    </row>
    <row r="45" spans="1:10" ht="12.75" x14ac:dyDescent="0.2">
      <c r="B45" s="74"/>
      <c r="D45" s="129"/>
    </row>
    <row r="46" spans="1:10" x14ac:dyDescent="0.15">
      <c r="D46" s="74"/>
    </row>
  </sheetData>
  <mergeCells count="6">
    <mergeCell ref="A34:G34"/>
    <mergeCell ref="A1:F1"/>
    <mergeCell ref="A4:F4"/>
    <mergeCell ref="A7:F7"/>
    <mergeCell ref="A20:F20"/>
    <mergeCell ref="A28:F28"/>
  </mergeCells>
  <pageMargins left="0.7" right="0.7" top="0.75" bottom="0.75" header="0.3" footer="0.3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20"/>
  <sheetViews>
    <sheetView zoomScaleNormal="100" workbookViewId="0">
      <selection activeCell="I17" sqref="I17"/>
    </sheetView>
  </sheetViews>
  <sheetFormatPr defaultRowHeight="15" x14ac:dyDescent="0.25"/>
  <cols>
    <col min="1" max="1" width="9" bestFit="1" customWidth="1" collapsed="1"/>
    <col min="2" max="2" width="45.7109375" bestFit="1" customWidth="1" collapsed="1"/>
    <col min="3" max="3" width="10.85546875" bestFit="1" customWidth="1" collapsed="1"/>
    <col min="4" max="4" width="10.28515625" customWidth="1" collapsed="1"/>
    <col min="5" max="5" width="15.140625" customWidth="1" collapsed="1"/>
    <col min="6" max="6" width="10.140625" customWidth="1" collapsed="1"/>
    <col min="7" max="7" width="9.85546875" customWidth="1" collapsed="1"/>
    <col min="8" max="8" width="8.140625" customWidth="1" collapsed="1"/>
    <col min="9" max="9" width="8.42578125" customWidth="1" collapsed="1"/>
    <col min="10" max="10" width="9.85546875" customWidth="1" collapsed="1"/>
    <col min="11" max="11" width="8.42578125" customWidth="1" collapsed="1"/>
    <col min="12" max="12" width="8.85546875" customWidth="1" collapsed="1"/>
    <col min="13" max="13" width="8.7109375" customWidth="1" collapsed="1"/>
  </cols>
  <sheetData>
    <row r="2" spans="1:13" x14ac:dyDescent="0.25">
      <c r="A2" s="153" t="s">
        <v>259</v>
      </c>
      <c r="F2" s="175" t="s">
        <v>260</v>
      </c>
      <c r="G2" s="176"/>
      <c r="H2" s="176"/>
      <c r="I2" s="176"/>
      <c r="J2" s="176"/>
      <c r="K2" s="176"/>
      <c r="L2" s="176"/>
      <c r="M2" s="177"/>
    </row>
    <row r="3" spans="1:13" ht="30" x14ac:dyDescent="0.25">
      <c r="A3" s="159" t="s">
        <v>209</v>
      </c>
      <c r="B3" s="159" t="s">
        <v>210</v>
      </c>
      <c r="C3" s="154" t="s">
        <v>211</v>
      </c>
      <c r="D3" s="154" t="s">
        <v>212</v>
      </c>
      <c r="E3" s="154" t="s">
        <v>213</v>
      </c>
      <c r="F3" s="154" t="s">
        <v>214</v>
      </c>
      <c r="G3" s="154" t="s">
        <v>215</v>
      </c>
      <c r="H3" s="154" t="s">
        <v>216</v>
      </c>
      <c r="I3" s="154" t="s">
        <v>217</v>
      </c>
      <c r="J3" s="154" t="s">
        <v>218</v>
      </c>
      <c r="K3" s="154" t="s">
        <v>219</v>
      </c>
      <c r="L3" s="154" t="s">
        <v>220</v>
      </c>
      <c r="M3" s="154" t="s">
        <v>221</v>
      </c>
    </row>
    <row r="4" spans="1:13" x14ac:dyDescent="0.25">
      <c r="A4" s="160" t="s">
        <v>261</v>
      </c>
      <c r="B4" s="160" t="s">
        <v>262</v>
      </c>
      <c r="C4" s="161">
        <v>12.29</v>
      </c>
      <c r="D4" s="161"/>
      <c r="E4" s="161">
        <v>12.29</v>
      </c>
      <c r="F4" s="161"/>
      <c r="G4" s="161"/>
      <c r="H4" s="161"/>
      <c r="I4" s="161"/>
      <c r="J4" s="161"/>
      <c r="K4" s="161"/>
      <c r="L4" s="161"/>
      <c r="M4" s="161"/>
    </row>
    <row r="5" spans="1:13" x14ac:dyDescent="0.25">
      <c r="A5" s="160" t="s">
        <v>263</v>
      </c>
      <c r="B5" s="160" t="s">
        <v>264</v>
      </c>
      <c r="C5" s="161">
        <v>124.23</v>
      </c>
      <c r="D5" s="161"/>
      <c r="E5" s="161">
        <v>124.23</v>
      </c>
      <c r="F5" s="161"/>
      <c r="G5" s="161"/>
      <c r="H5" s="161"/>
      <c r="I5" s="161"/>
      <c r="J5" s="161"/>
      <c r="K5" s="161"/>
      <c r="L5" s="161"/>
      <c r="M5" s="161"/>
    </row>
    <row r="6" spans="1:13" x14ac:dyDescent="0.25">
      <c r="A6" s="160" t="s">
        <v>265</v>
      </c>
      <c r="B6" s="160" t="s">
        <v>266</v>
      </c>
      <c r="C6" s="161">
        <v>106.03</v>
      </c>
      <c r="D6" s="161"/>
      <c r="E6" s="161">
        <v>106.03</v>
      </c>
      <c r="F6" s="161"/>
      <c r="G6" s="161"/>
      <c r="H6" s="161"/>
      <c r="I6" s="161"/>
      <c r="J6" s="161"/>
      <c r="K6" s="161"/>
      <c r="L6" s="161"/>
      <c r="M6" s="161"/>
    </row>
    <row r="7" spans="1:13" x14ac:dyDescent="0.25">
      <c r="A7" s="160" t="s">
        <v>267</v>
      </c>
      <c r="B7" s="160" t="s">
        <v>268</v>
      </c>
      <c r="C7" s="161">
        <v>43.53</v>
      </c>
      <c r="D7" s="161"/>
      <c r="E7" s="161">
        <v>43.53</v>
      </c>
      <c r="F7" s="161"/>
      <c r="G7" s="161"/>
      <c r="H7" s="161"/>
      <c r="I7" s="161"/>
      <c r="J7" s="161"/>
      <c r="K7" s="161"/>
      <c r="L7" s="161"/>
      <c r="M7" s="161"/>
    </row>
    <row r="8" spans="1:13" x14ac:dyDescent="0.25">
      <c r="A8" s="162" t="s">
        <v>269</v>
      </c>
      <c r="B8" s="160" t="s">
        <v>270</v>
      </c>
      <c r="C8" s="161">
        <v>66.61</v>
      </c>
      <c r="D8" s="161"/>
      <c r="E8" s="161">
        <v>66.61</v>
      </c>
      <c r="F8" s="161"/>
      <c r="G8" s="161"/>
      <c r="H8" s="161"/>
      <c r="I8" s="161"/>
      <c r="J8" s="161"/>
      <c r="K8" s="161"/>
      <c r="L8" s="161"/>
      <c r="M8" s="161"/>
    </row>
    <row r="9" spans="1:13" x14ac:dyDescent="0.25">
      <c r="A9" s="160" t="s">
        <v>271</v>
      </c>
      <c r="B9" s="160" t="s">
        <v>272</v>
      </c>
      <c r="C9" s="161">
        <v>1992.63</v>
      </c>
      <c r="D9" s="161"/>
      <c r="E9" s="161">
        <v>1992.63</v>
      </c>
      <c r="F9" s="161"/>
      <c r="G9" s="161"/>
      <c r="H9" s="161"/>
      <c r="I9" s="161"/>
      <c r="J9" s="161"/>
      <c r="K9" s="161"/>
      <c r="L9" s="161"/>
      <c r="M9" s="161"/>
    </row>
    <row r="10" spans="1:13" x14ac:dyDescent="0.25">
      <c r="A10" s="160" t="s">
        <v>273</v>
      </c>
      <c r="B10" s="160" t="s">
        <v>274</v>
      </c>
      <c r="C10" s="161">
        <v>689.14</v>
      </c>
      <c r="D10" s="161"/>
      <c r="E10" s="161">
        <v>689.14</v>
      </c>
      <c r="F10" s="161"/>
      <c r="G10" s="161"/>
      <c r="H10" s="161"/>
      <c r="I10" s="161"/>
      <c r="J10" s="161"/>
      <c r="K10" s="161"/>
      <c r="L10" s="161"/>
      <c r="M10" s="161"/>
    </row>
    <row r="11" spans="1:13" x14ac:dyDescent="0.25">
      <c r="A11" s="160" t="s">
        <v>275</v>
      </c>
      <c r="B11" s="160" t="s">
        <v>276</v>
      </c>
      <c r="C11" s="161">
        <v>23</v>
      </c>
      <c r="D11" s="161"/>
      <c r="E11" s="161">
        <v>23</v>
      </c>
      <c r="F11" s="161"/>
      <c r="G11" s="161"/>
      <c r="H11" s="161"/>
      <c r="I11" s="161"/>
      <c r="J11" s="161"/>
      <c r="K11" s="161"/>
      <c r="L11" s="161"/>
      <c r="M11" s="161"/>
    </row>
    <row r="12" spans="1:13" x14ac:dyDescent="0.25">
      <c r="A12" s="160" t="s">
        <v>277</v>
      </c>
      <c r="B12" s="160" t="s">
        <v>278</v>
      </c>
      <c r="C12" s="161">
        <v>253.58</v>
      </c>
      <c r="D12" s="161"/>
      <c r="E12" s="161">
        <v>253.58</v>
      </c>
      <c r="F12" s="161"/>
      <c r="G12" s="161"/>
      <c r="H12" s="161"/>
      <c r="I12" s="161"/>
      <c r="J12" s="161"/>
      <c r="K12" s="161"/>
      <c r="L12" s="161"/>
      <c r="M12" s="161"/>
    </row>
    <row r="13" spans="1:13" x14ac:dyDescent="0.25">
      <c r="A13" s="160" t="s">
        <v>229</v>
      </c>
      <c r="B13" s="160" t="s">
        <v>230</v>
      </c>
      <c r="C13" s="161">
        <v>820.31</v>
      </c>
      <c r="D13" s="161"/>
      <c r="E13" s="161">
        <v>820.31</v>
      </c>
      <c r="F13" s="161"/>
      <c r="G13" s="161"/>
      <c r="H13" s="161"/>
      <c r="I13" s="161"/>
      <c r="J13" s="161"/>
      <c r="K13" s="161"/>
      <c r="L13" s="161"/>
      <c r="M13" s="161"/>
    </row>
    <row r="14" spans="1:13" x14ac:dyDescent="0.25">
      <c r="A14" s="160" t="s">
        <v>279</v>
      </c>
      <c r="B14" s="160" t="s">
        <v>280</v>
      </c>
      <c r="C14" s="161">
        <v>186.34</v>
      </c>
      <c r="D14" s="161"/>
      <c r="E14" s="161">
        <v>186.34</v>
      </c>
      <c r="F14" s="161"/>
      <c r="G14" s="161"/>
      <c r="H14" s="161"/>
      <c r="I14" s="161"/>
      <c r="J14" s="161"/>
      <c r="K14" s="161"/>
      <c r="L14" s="161"/>
      <c r="M14" s="161"/>
    </row>
    <row r="15" spans="1:13" x14ac:dyDescent="0.25">
      <c r="A15" s="162" t="s">
        <v>281</v>
      </c>
      <c r="B15" s="160" t="s">
        <v>282</v>
      </c>
      <c r="C15" s="161">
        <v>65</v>
      </c>
      <c r="D15" s="161"/>
      <c r="E15" s="161">
        <v>65</v>
      </c>
      <c r="F15" s="161"/>
      <c r="G15" s="161"/>
      <c r="H15" s="161"/>
      <c r="I15" s="161"/>
      <c r="J15" s="161"/>
      <c r="K15" s="161"/>
      <c r="L15" s="161"/>
      <c r="M15" s="161"/>
    </row>
    <row r="16" spans="1:13" x14ac:dyDescent="0.25">
      <c r="A16" s="160" t="s">
        <v>283</v>
      </c>
      <c r="B16" s="160" t="s">
        <v>284</v>
      </c>
      <c r="C16" s="161">
        <v>284.7</v>
      </c>
      <c r="D16" s="161"/>
      <c r="E16" s="161">
        <v>284.7</v>
      </c>
      <c r="F16" s="161"/>
      <c r="G16" s="161"/>
      <c r="H16" s="161"/>
      <c r="I16" s="161"/>
      <c r="J16" s="161"/>
      <c r="K16" s="161"/>
      <c r="L16" s="161"/>
      <c r="M16" s="161"/>
    </row>
    <row r="17" spans="1:13" x14ac:dyDescent="0.25">
      <c r="A17" s="160" t="s">
        <v>285</v>
      </c>
      <c r="B17" s="160" t="s">
        <v>286</v>
      </c>
      <c r="C17" s="161">
        <v>814.53</v>
      </c>
      <c r="D17" s="161"/>
      <c r="E17" s="161">
        <v>814.53</v>
      </c>
      <c r="F17" s="161"/>
      <c r="G17" s="161"/>
      <c r="H17" s="161"/>
      <c r="I17" s="161"/>
      <c r="J17" s="161"/>
      <c r="K17" s="161"/>
      <c r="L17" s="161"/>
      <c r="M17" s="161"/>
    </row>
    <row r="18" spans="1:13" x14ac:dyDescent="0.25">
      <c r="A18" s="160" t="s">
        <v>287</v>
      </c>
      <c r="B18" s="160" t="s">
        <v>125</v>
      </c>
      <c r="C18" s="161">
        <v>277329.2</v>
      </c>
      <c r="D18" s="161"/>
      <c r="E18" s="161">
        <v>277329.2</v>
      </c>
      <c r="F18" s="161"/>
      <c r="G18" s="161"/>
      <c r="H18" s="161"/>
      <c r="I18" s="161"/>
      <c r="J18" s="161"/>
      <c r="K18" s="161"/>
      <c r="L18" s="161"/>
      <c r="M18" s="161"/>
    </row>
    <row r="19" spans="1:13" x14ac:dyDescent="0.25">
      <c r="A19" s="160" t="s">
        <v>239</v>
      </c>
      <c r="B19" s="160" t="s">
        <v>240</v>
      </c>
      <c r="C19" s="161">
        <v>582</v>
      </c>
      <c r="D19" s="161"/>
      <c r="E19" s="161">
        <v>582</v>
      </c>
      <c r="F19" s="161"/>
      <c r="G19" s="161"/>
      <c r="H19" s="161"/>
      <c r="I19" s="161"/>
      <c r="J19" s="161"/>
      <c r="K19" s="161"/>
      <c r="L19" s="161"/>
      <c r="M19" s="161"/>
    </row>
    <row r="20" spans="1:13" x14ac:dyDescent="0.25">
      <c r="A20" s="156"/>
      <c r="B20" s="156"/>
      <c r="C20" s="157">
        <f>SUM(C4:C19)</f>
        <v>283393.12</v>
      </c>
      <c r="D20" s="156"/>
      <c r="E20" s="157">
        <f>SUM(E4:E19)</f>
        <v>283393.12</v>
      </c>
      <c r="F20" s="156"/>
      <c r="G20" s="156"/>
      <c r="H20" s="156"/>
      <c r="I20" s="156"/>
      <c r="J20" s="156"/>
      <c r="K20" s="156"/>
      <c r="L20" s="156"/>
      <c r="M20" s="156"/>
    </row>
  </sheetData>
  <mergeCells count="1">
    <mergeCell ref="F2:M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X108"/>
  <sheetViews>
    <sheetView showGridLines="0" topLeftCell="A32" zoomScaleNormal="100" workbookViewId="0">
      <selection activeCell="J62" sqref="J62"/>
    </sheetView>
  </sheetViews>
  <sheetFormatPr defaultColWidth="9.140625" defaultRowHeight="11.25" x14ac:dyDescent="0.15"/>
  <cols>
    <col min="1" max="1" width="53.140625" style="1" customWidth="1"/>
    <col min="2" max="2" width="17.42578125" style="1" customWidth="1"/>
    <col min="3" max="3" width="17.28515625" style="1" customWidth="1"/>
    <col min="4" max="4" width="16.140625" style="1" customWidth="1"/>
    <col min="5" max="5" width="12" style="1" customWidth="1"/>
    <col min="6" max="6" width="10.5703125" style="1" customWidth="1"/>
    <col min="7" max="50" width="9.140625" style="103"/>
    <col min="51" max="16384" width="9.140625" style="1"/>
  </cols>
  <sheetData>
    <row r="2" spans="1:50" ht="15.75" x14ac:dyDescent="0.15">
      <c r="A2" s="171" t="s">
        <v>197</v>
      </c>
      <c r="B2" s="171"/>
      <c r="C2" s="171"/>
      <c r="D2" s="171"/>
      <c r="E2" s="171"/>
      <c r="F2" s="17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15">
      <c r="A3" s="171" t="s">
        <v>198</v>
      </c>
      <c r="B3" s="171"/>
      <c r="C3" s="171"/>
      <c r="D3" s="171"/>
      <c r="E3" s="171"/>
      <c r="F3" s="17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15"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15.75" x14ac:dyDescent="0.15">
      <c r="A5" s="171" t="s">
        <v>199</v>
      </c>
      <c r="B5" s="171"/>
      <c r="C5" s="171"/>
      <c r="D5" s="171"/>
      <c r="E5" s="171"/>
      <c r="F5" s="17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8" spans="1:50" ht="4.5" customHeight="1" x14ac:dyDescent="0.15"/>
    <row r="9" spans="1:50" ht="12" hidden="1" thickBot="1" x14ac:dyDescent="0.2"/>
    <row r="10" spans="1:50" ht="12" hidden="1" thickBot="1" x14ac:dyDescent="0.2"/>
    <row r="11" spans="1:50" s="2" customFormat="1" ht="93.75" customHeight="1" x14ac:dyDescent="0.15">
      <c r="A11" s="146" t="s">
        <v>0</v>
      </c>
      <c r="B11" s="144" t="s">
        <v>137</v>
      </c>
      <c r="C11" s="105" t="s">
        <v>97</v>
      </c>
      <c r="D11" s="105" t="s">
        <v>138</v>
      </c>
      <c r="E11" s="105" t="s">
        <v>98</v>
      </c>
      <c r="F11" s="105" t="s">
        <v>99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</row>
    <row r="12" spans="1:50" s="3" customFormat="1" ht="12.75" x14ac:dyDescent="0.2">
      <c r="A12" s="145" t="s">
        <v>1</v>
      </c>
      <c r="B12" s="106"/>
      <c r="C12" s="106"/>
      <c r="D12" s="106"/>
      <c r="E12" s="106"/>
      <c r="F12" s="109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</row>
    <row r="13" spans="1:50" s="6" customFormat="1" ht="12.75" x14ac:dyDescent="0.2">
      <c r="A13" s="130" t="s">
        <v>2</v>
      </c>
      <c r="B13" s="107">
        <v>4052594.51</v>
      </c>
      <c r="C13" s="107">
        <v>3592729.32</v>
      </c>
      <c r="D13" s="107">
        <v>3565973.64</v>
      </c>
      <c r="E13" s="108">
        <v>87.99</v>
      </c>
      <c r="F13" s="126">
        <v>99.26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</row>
    <row r="14" spans="1:50" s="6" customFormat="1" ht="25.5" x14ac:dyDescent="0.2">
      <c r="A14" s="131" t="s">
        <v>3</v>
      </c>
      <c r="B14" s="95">
        <v>3797914.8</v>
      </c>
      <c r="C14" s="95">
        <v>3318943.97</v>
      </c>
      <c r="D14" s="95">
        <v>3278164.68</v>
      </c>
      <c r="E14" s="96">
        <v>86.31</v>
      </c>
      <c r="F14" s="96">
        <v>98.77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</row>
    <row r="15" spans="1:50" s="6" customFormat="1" ht="25.5" x14ac:dyDescent="0.2">
      <c r="A15" s="132" t="s">
        <v>4</v>
      </c>
      <c r="B15" s="95">
        <v>3008384.93</v>
      </c>
      <c r="C15" s="97"/>
      <c r="D15" s="95">
        <v>3278164.68</v>
      </c>
      <c r="E15" s="96">
        <v>108.97</v>
      </c>
      <c r="F15" s="97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</row>
    <row r="16" spans="1:50" s="6" customFormat="1" ht="25.5" x14ac:dyDescent="0.2">
      <c r="A16" s="133" t="s">
        <v>5</v>
      </c>
      <c r="B16" s="95">
        <v>3007018.12</v>
      </c>
      <c r="C16" s="97"/>
      <c r="D16" s="95">
        <v>3277013.88</v>
      </c>
      <c r="E16" s="96">
        <v>108.98</v>
      </c>
      <c r="F16" s="97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</row>
    <row r="17" spans="1:50" s="6" customFormat="1" ht="25.5" x14ac:dyDescent="0.2">
      <c r="A17" s="133" t="s">
        <v>6</v>
      </c>
      <c r="B17" s="95">
        <v>1366.81</v>
      </c>
      <c r="C17" s="97"/>
      <c r="D17" s="95">
        <v>1150.8</v>
      </c>
      <c r="E17" s="96">
        <v>84.2</v>
      </c>
      <c r="F17" s="97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</row>
    <row r="18" spans="1:50" s="6" customFormat="1" ht="12.75" x14ac:dyDescent="0.2">
      <c r="A18" s="132" t="s">
        <v>7</v>
      </c>
      <c r="B18" s="95">
        <v>789529.87</v>
      </c>
      <c r="C18" s="97"/>
      <c r="D18" s="97"/>
      <c r="E18" s="97"/>
      <c r="F18" s="97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</row>
    <row r="19" spans="1:50" s="6" customFormat="1" ht="12.75" x14ac:dyDescent="0.2">
      <c r="A19" s="133" t="s">
        <v>8</v>
      </c>
      <c r="B19" s="96">
        <v>265.45</v>
      </c>
      <c r="C19" s="97"/>
      <c r="D19" s="97"/>
      <c r="E19" s="97"/>
      <c r="F19" s="97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</row>
    <row r="20" spans="1:50" s="6" customFormat="1" ht="12.75" x14ac:dyDescent="0.2">
      <c r="A20" s="133" t="s">
        <v>9</v>
      </c>
      <c r="B20" s="95">
        <v>789264.42</v>
      </c>
      <c r="C20" s="97"/>
      <c r="D20" s="97"/>
      <c r="E20" s="97"/>
      <c r="F20" s="97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</row>
    <row r="21" spans="1:50" s="6" customFormat="1" ht="12.75" x14ac:dyDescent="0.2">
      <c r="A21" s="131" t="s">
        <v>10</v>
      </c>
      <c r="B21" s="96">
        <v>10.58</v>
      </c>
      <c r="C21" s="96">
        <v>10</v>
      </c>
      <c r="D21" s="96">
        <v>10.34</v>
      </c>
      <c r="E21" s="96">
        <v>97.73</v>
      </c>
      <c r="F21" s="96">
        <v>103.4</v>
      </c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</row>
    <row r="22" spans="1:50" s="6" customFormat="1" ht="12.75" x14ac:dyDescent="0.2">
      <c r="A22" s="132" t="s">
        <v>11</v>
      </c>
      <c r="B22" s="96">
        <v>10.58</v>
      </c>
      <c r="C22" s="97"/>
      <c r="D22" s="96">
        <v>10.34</v>
      </c>
      <c r="E22" s="96">
        <v>97.73</v>
      </c>
      <c r="F22" s="97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</row>
    <row r="23" spans="1:50" s="6" customFormat="1" ht="12.75" x14ac:dyDescent="0.2">
      <c r="A23" s="133" t="s">
        <v>12</v>
      </c>
      <c r="B23" s="96">
        <v>10.58</v>
      </c>
      <c r="C23" s="97"/>
      <c r="D23" s="96">
        <v>10.34</v>
      </c>
      <c r="E23" s="96">
        <v>97.73</v>
      </c>
      <c r="F23" s="97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</row>
    <row r="24" spans="1:50" s="6" customFormat="1" ht="25.5" x14ac:dyDescent="0.2">
      <c r="A24" s="131" t="s">
        <v>13</v>
      </c>
      <c r="B24" s="95">
        <v>38581.49</v>
      </c>
      <c r="C24" s="95">
        <v>39800</v>
      </c>
      <c r="D24" s="95">
        <v>45030</v>
      </c>
      <c r="E24" s="96">
        <v>116.71</v>
      </c>
      <c r="F24" s="96">
        <v>113.14</v>
      </c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</row>
    <row r="25" spans="1:50" s="6" customFormat="1" ht="12.75" x14ac:dyDescent="0.2">
      <c r="A25" s="132" t="s">
        <v>14</v>
      </c>
      <c r="B25" s="95">
        <v>38581.49</v>
      </c>
      <c r="C25" s="97"/>
      <c r="D25" s="95">
        <v>45030</v>
      </c>
      <c r="E25" s="96">
        <v>116.71</v>
      </c>
      <c r="F25" s="97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</row>
    <row r="26" spans="1:50" s="6" customFormat="1" ht="12.75" x14ac:dyDescent="0.2">
      <c r="A26" s="133" t="s">
        <v>15</v>
      </c>
      <c r="B26" s="95">
        <v>38581.49</v>
      </c>
      <c r="C26" s="97"/>
      <c r="D26" s="95">
        <v>45030</v>
      </c>
      <c r="E26" s="96">
        <v>116.71</v>
      </c>
      <c r="F26" s="97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</row>
    <row r="27" spans="1:50" s="6" customFormat="1" ht="25.5" x14ac:dyDescent="0.2">
      <c r="A27" s="131" t="s">
        <v>16</v>
      </c>
      <c r="B27" s="95">
        <v>20635.310000000001</v>
      </c>
      <c r="C27" s="95">
        <v>19241.509999999998</v>
      </c>
      <c r="D27" s="95">
        <v>30627.58</v>
      </c>
      <c r="E27" s="96">
        <v>148.41999999999999</v>
      </c>
      <c r="F27" s="96">
        <v>159.16999999999999</v>
      </c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</row>
    <row r="28" spans="1:50" s="6" customFormat="1" ht="25.5" x14ac:dyDescent="0.2">
      <c r="A28" s="132" t="s">
        <v>17</v>
      </c>
      <c r="B28" s="95">
        <v>18897.16</v>
      </c>
      <c r="C28" s="97"/>
      <c r="D28" s="95">
        <v>29299.58</v>
      </c>
      <c r="E28" s="96">
        <v>155.05000000000001</v>
      </c>
      <c r="F28" s="97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</row>
    <row r="29" spans="1:50" s="6" customFormat="1" ht="12.75" x14ac:dyDescent="0.2">
      <c r="A29" s="133" t="s">
        <v>18</v>
      </c>
      <c r="B29" s="95">
        <v>18897.16</v>
      </c>
      <c r="C29" s="97"/>
      <c r="D29" s="95">
        <v>29299.58</v>
      </c>
      <c r="E29" s="96">
        <v>155.05000000000001</v>
      </c>
      <c r="F29" s="97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</row>
    <row r="30" spans="1:50" s="6" customFormat="1" ht="38.25" x14ac:dyDescent="0.2">
      <c r="A30" s="132" t="s">
        <v>19</v>
      </c>
      <c r="B30" s="95">
        <v>1738.15</v>
      </c>
      <c r="C30" s="97"/>
      <c r="D30" s="95">
        <v>1328</v>
      </c>
      <c r="E30" s="96">
        <v>76.400000000000006</v>
      </c>
      <c r="F30" s="97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</row>
    <row r="31" spans="1:50" s="6" customFormat="1" ht="12.75" x14ac:dyDescent="0.2">
      <c r="A31" s="133" t="s">
        <v>20</v>
      </c>
      <c r="B31" s="96">
        <v>894.15</v>
      </c>
      <c r="C31" s="97"/>
      <c r="D31" s="96">
        <v>480</v>
      </c>
      <c r="E31" s="96">
        <v>53.68</v>
      </c>
      <c r="F31" s="97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</row>
    <row r="32" spans="1:50" s="6" customFormat="1" ht="12.75" x14ac:dyDescent="0.2">
      <c r="A32" s="133" t="s">
        <v>21</v>
      </c>
      <c r="B32" s="96">
        <v>844</v>
      </c>
      <c r="C32" s="97"/>
      <c r="D32" s="96">
        <v>848</v>
      </c>
      <c r="E32" s="96">
        <v>100.47</v>
      </c>
      <c r="F32" s="97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</row>
    <row r="33" spans="1:50" s="6" customFormat="1" ht="25.5" x14ac:dyDescent="0.2">
      <c r="A33" s="131" t="s">
        <v>22</v>
      </c>
      <c r="B33" s="95">
        <v>195452.33</v>
      </c>
      <c r="C33" s="95">
        <v>214733.84</v>
      </c>
      <c r="D33" s="95">
        <v>212141.04</v>
      </c>
      <c r="E33" s="96">
        <v>108.54</v>
      </c>
      <c r="F33" s="96">
        <v>98.79</v>
      </c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</row>
    <row r="34" spans="1:50" s="6" customFormat="1" ht="25.5" x14ac:dyDescent="0.2">
      <c r="A34" s="132" t="s">
        <v>23</v>
      </c>
      <c r="B34" s="95">
        <v>195452.33</v>
      </c>
      <c r="C34" s="97"/>
      <c r="D34" s="95">
        <v>212141.04</v>
      </c>
      <c r="E34" s="96">
        <v>108.54</v>
      </c>
      <c r="F34" s="97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</row>
    <row r="35" spans="1:50" s="6" customFormat="1" ht="25.5" x14ac:dyDescent="0.2">
      <c r="A35" s="133" t="s">
        <v>24</v>
      </c>
      <c r="B35" s="95">
        <v>195452.33</v>
      </c>
      <c r="C35" s="97"/>
      <c r="D35" s="95">
        <v>212141.04</v>
      </c>
      <c r="E35" s="96">
        <v>108.54</v>
      </c>
      <c r="F35" s="97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</row>
    <row r="36" spans="1:50" s="3" customFormat="1" ht="12.75" x14ac:dyDescent="0.2">
      <c r="A36" s="130" t="s">
        <v>25</v>
      </c>
      <c r="B36" s="107">
        <v>4052594.51</v>
      </c>
      <c r="C36" s="107">
        <v>3592729.32</v>
      </c>
      <c r="D36" s="107">
        <v>3565973.64</v>
      </c>
      <c r="E36" s="108">
        <v>87.99</v>
      </c>
      <c r="F36" s="126">
        <v>99.26</v>
      </c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</row>
    <row r="37" spans="1:50" s="3" customFormat="1" ht="12.75" x14ac:dyDescent="0.2">
      <c r="A37" s="110"/>
      <c r="B37" s="111"/>
      <c r="C37" s="111"/>
      <c r="D37" s="111"/>
      <c r="E37" s="112"/>
      <c r="F37" s="113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</row>
    <row r="38" spans="1:50" s="3" customFormat="1" ht="12.75" x14ac:dyDescent="0.2">
      <c r="A38" s="114"/>
      <c r="B38" s="115"/>
      <c r="C38" s="115"/>
      <c r="D38" s="115"/>
      <c r="E38" s="116"/>
      <c r="F38" s="117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</row>
    <row r="39" spans="1:50" s="3" customFormat="1" ht="12.75" x14ac:dyDescent="0.2">
      <c r="A39" s="114"/>
      <c r="B39" s="115"/>
      <c r="C39" s="115"/>
      <c r="D39" s="115"/>
      <c r="E39" s="116"/>
      <c r="F39" s="117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</row>
    <row r="40" spans="1:50" s="3" customFormat="1" ht="12.75" x14ac:dyDescent="0.2">
      <c r="A40" s="114"/>
      <c r="B40" s="115"/>
      <c r="C40" s="115"/>
      <c r="D40" s="115"/>
      <c r="E40" s="116"/>
      <c r="F40" s="117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</row>
    <row r="41" spans="1:50" s="3" customFormat="1" ht="15.75" x14ac:dyDescent="0.15">
      <c r="A41" s="171" t="s">
        <v>200</v>
      </c>
      <c r="B41" s="172"/>
      <c r="C41" s="172"/>
      <c r="D41" s="172"/>
      <c r="E41" s="172"/>
      <c r="F41" s="17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50" s="3" customFormat="1" ht="12.75" x14ac:dyDescent="0.2">
      <c r="A42" s="114"/>
      <c r="B42" s="115"/>
      <c r="C42" s="115"/>
      <c r="D42" s="115"/>
      <c r="E42" s="116"/>
      <c r="F42" s="117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</row>
    <row r="43" spans="1:50" s="3" customFormat="1" ht="12.75" x14ac:dyDescent="0.2">
      <c r="A43" s="114"/>
      <c r="B43" s="115"/>
      <c r="C43" s="115"/>
      <c r="D43" s="115"/>
      <c r="E43" s="116"/>
      <c r="F43" s="117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</row>
    <row r="44" spans="1:50" s="3" customFormat="1" ht="56.25" x14ac:dyDescent="0.15">
      <c r="A44" s="146" t="s">
        <v>0</v>
      </c>
      <c r="B44" s="144" t="s">
        <v>137</v>
      </c>
      <c r="C44" s="105" t="s">
        <v>97</v>
      </c>
      <c r="D44" s="105" t="s">
        <v>138</v>
      </c>
      <c r="E44" s="105" t="s">
        <v>98</v>
      </c>
      <c r="F44" s="105" t="s">
        <v>99</v>
      </c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</row>
    <row r="45" spans="1:50" s="3" customFormat="1" ht="12.75" x14ac:dyDescent="0.2">
      <c r="A45" s="145" t="s">
        <v>1</v>
      </c>
      <c r="B45" s="106"/>
      <c r="C45" s="106"/>
      <c r="D45" s="106"/>
      <c r="E45" s="106"/>
      <c r="F45" s="109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</row>
    <row r="46" spans="1:50" s="6" customFormat="1" ht="12.75" x14ac:dyDescent="0.2">
      <c r="A46" s="130" t="s">
        <v>26</v>
      </c>
      <c r="B46" s="107">
        <v>3252601.94</v>
      </c>
      <c r="C46" s="107">
        <v>3582261.32</v>
      </c>
      <c r="D46" s="107">
        <v>3830774.36</v>
      </c>
      <c r="E46" s="108">
        <v>117.78</v>
      </c>
      <c r="F46" s="126">
        <v>106.94</v>
      </c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</row>
    <row r="47" spans="1:50" s="6" customFormat="1" ht="12.75" x14ac:dyDescent="0.2">
      <c r="A47" s="131" t="s">
        <v>27</v>
      </c>
      <c r="B47" s="95">
        <v>2998117.24</v>
      </c>
      <c r="C47" s="95">
        <v>3314890.86</v>
      </c>
      <c r="D47" s="95">
        <v>3553147.95</v>
      </c>
      <c r="E47" s="96">
        <v>118.51</v>
      </c>
      <c r="F47" s="10">
        <v>107.19</v>
      </c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</row>
    <row r="48" spans="1:50" s="6" customFormat="1" ht="12.75" x14ac:dyDescent="0.2">
      <c r="A48" s="131" t="s">
        <v>28</v>
      </c>
      <c r="B48" s="95">
        <v>2477026.7999999998</v>
      </c>
      <c r="C48" s="97"/>
      <c r="D48" s="95">
        <v>2952386.09</v>
      </c>
      <c r="E48" s="96">
        <v>119.19</v>
      </c>
      <c r="F48" s="7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</row>
    <row r="49" spans="1:50" s="6" customFormat="1" ht="12.75" x14ac:dyDescent="0.2">
      <c r="A49" s="133" t="s">
        <v>29</v>
      </c>
      <c r="B49" s="95">
        <v>2417329.42</v>
      </c>
      <c r="C49" s="97"/>
      <c r="D49" s="95">
        <v>2868498.36</v>
      </c>
      <c r="E49" s="96">
        <v>118.66</v>
      </c>
      <c r="F49" s="7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</row>
    <row r="50" spans="1:50" s="6" customFormat="1" ht="12.75" x14ac:dyDescent="0.2">
      <c r="A50" s="133" t="s">
        <v>30</v>
      </c>
      <c r="B50" s="95">
        <v>59697.38</v>
      </c>
      <c r="C50" s="97"/>
      <c r="D50" s="95">
        <v>83887.73</v>
      </c>
      <c r="E50" s="96">
        <v>140.52000000000001</v>
      </c>
      <c r="F50" s="7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</row>
    <row r="51" spans="1:50" s="6" customFormat="1" ht="12.75" x14ac:dyDescent="0.2">
      <c r="A51" s="131" t="s">
        <v>31</v>
      </c>
      <c r="B51" s="95">
        <v>110318.02</v>
      </c>
      <c r="C51" s="97"/>
      <c r="D51" s="95">
        <v>111732.8</v>
      </c>
      <c r="E51" s="96">
        <v>101.28</v>
      </c>
      <c r="F51" s="7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</row>
    <row r="52" spans="1:50" s="6" customFormat="1" ht="12.75" x14ac:dyDescent="0.2">
      <c r="A52" s="133" t="s">
        <v>32</v>
      </c>
      <c r="B52" s="95">
        <v>110318.02</v>
      </c>
      <c r="C52" s="97"/>
      <c r="D52" s="95">
        <v>111732.8</v>
      </c>
      <c r="E52" s="96">
        <v>101.28</v>
      </c>
      <c r="F52" s="7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</row>
    <row r="53" spans="1:50" s="6" customFormat="1" ht="12.75" x14ac:dyDescent="0.2">
      <c r="A53" s="131" t="s">
        <v>33</v>
      </c>
      <c r="B53" s="95">
        <v>410772.42</v>
      </c>
      <c r="C53" s="97"/>
      <c r="D53" s="95">
        <v>489029.06</v>
      </c>
      <c r="E53" s="96">
        <v>119.05</v>
      </c>
      <c r="F53" s="7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</row>
    <row r="54" spans="1:50" s="6" customFormat="1" ht="12.75" x14ac:dyDescent="0.2">
      <c r="A54" s="133" t="s">
        <v>34</v>
      </c>
      <c r="B54" s="95">
        <v>410710.02</v>
      </c>
      <c r="C54" s="97"/>
      <c r="D54" s="95">
        <v>489029.06</v>
      </c>
      <c r="E54" s="96">
        <v>119.07</v>
      </c>
      <c r="F54" s="7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</row>
    <row r="55" spans="1:50" s="6" customFormat="1" ht="25.5" x14ac:dyDescent="0.2">
      <c r="A55" s="133" t="s">
        <v>35</v>
      </c>
      <c r="B55" s="96">
        <v>62.4</v>
      </c>
      <c r="C55" s="97"/>
      <c r="D55" s="97"/>
      <c r="E55" s="97"/>
      <c r="F55" s="7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</row>
    <row r="56" spans="1:50" s="6" customFormat="1" ht="12.75" x14ac:dyDescent="0.2">
      <c r="A56" s="131" t="s">
        <v>36</v>
      </c>
      <c r="B56" s="95">
        <v>248427.04</v>
      </c>
      <c r="C56" s="95">
        <v>264176.7</v>
      </c>
      <c r="D56" s="95">
        <v>274479.03999999998</v>
      </c>
      <c r="E56" s="96">
        <v>110.49</v>
      </c>
      <c r="F56" s="10">
        <v>103.9</v>
      </c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</row>
    <row r="57" spans="1:50" s="6" customFormat="1" ht="12.75" x14ac:dyDescent="0.2">
      <c r="A57" s="131" t="s">
        <v>37</v>
      </c>
      <c r="B57" s="95">
        <v>91666.53</v>
      </c>
      <c r="C57" s="97"/>
      <c r="D57" s="95">
        <v>103343.84</v>
      </c>
      <c r="E57" s="96">
        <v>112.74</v>
      </c>
      <c r="F57" s="7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</row>
    <row r="58" spans="1:50" s="6" customFormat="1" ht="12.75" x14ac:dyDescent="0.2">
      <c r="A58" s="133" t="s">
        <v>38</v>
      </c>
      <c r="B58" s="95">
        <v>21427.72</v>
      </c>
      <c r="C58" s="97"/>
      <c r="D58" s="95">
        <v>29133.97</v>
      </c>
      <c r="E58" s="96">
        <v>135.96</v>
      </c>
      <c r="F58" s="7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</row>
    <row r="59" spans="1:50" s="6" customFormat="1" ht="12.75" x14ac:dyDescent="0.2">
      <c r="A59" s="133" t="s">
        <v>39</v>
      </c>
      <c r="B59" s="95">
        <v>69465.509999999995</v>
      </c>
      <c r="C59" s="97"/>
      <c r="D59" s="95">
        <v>72942.53</v>
      </c>
      <c r="E59" s="96">
        <v>105.01</v>
      </c>
      <c r="F59" s="7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</row>
    <row r="60" spans="1:50" s="6" customFormat="1" ht="12.75" x14ac:dyDescent="0.2">
      <c r="A60" s="133" t="s">
        <v>40</v>
      </c>
      <c r="B60" s="96">
        <v>773.3</v>
      </c>
      <c r="C60" s="97"/>
      <c r="D60" s="95">
        <v>1246.3399999999999</v>
      </c>
      <c r="E60" s="96">
        <v>161.16999999999999</v>
      </c>
      <c r="F60" s="7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</row>
    <row r="61" spans="1:50" s="6" customFormat="1" ht="12.75" x14ac:dyDescent="0.2">
      <c r="A61" s="133" t="s">
        <v>41</v>
      </c>
      <c r="B61" s="97"/>
      <c r="C61" s="97"/>
      <c r="D61" s="96">
        <v>21</v>
      </c>
      <c r="E61" s="97"/>
      <c r="F61" s="7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</row>
    <row r="62" spans="1:50" s="6" customFormat="1" ht="12.75" x14ac:dyDescent="0.2">
      <c r="A62" s="131" t="s">
        <v>42</v>
      </c>
      <c r="B62" s="95">
        <v>82662.75</v>
      </c>
      <c r="C62" s="97"/>
      <c r="D62" s="95">
        <v>98661.7</v>
      </c>
      <c r="E62" s="96">
        <v>119.35</v>
      </c>
      <c r="F62" s="7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</row>
    <row r="63" spans="1:50" s="6" customFormat="1" ht="12.75" x14ac:dyDescent="0.2">
      <c r="A63" s="133" t="s">
        <v>43</v>
      </c>
      <c r="B63" s="95">
        <v>18249.310000000001</v>
      </c>
      <c r="C63" s="97"/>
      <c r="D63" s="95">
        <v>17914.75</v>
      </c>
      <c r="E63" s="96">
        <v>98.17</v>
      </c>
      <c r="F63" s="7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</row>
    <row r="64" spans="1:50" s="6" customFormat="1" ht="12.75" x14ac:dyDescent="0.2">
      <c r="A64" s="133" t="s">
        <v>44</v>
      </c>
      <c r="B64" s="95">
        <v>18644.439999999999</v>
      </c>
      <c r="C64" s="97"/>
      <c r="D64" s="95">
        <v>22035.84</v>
      </c>
      <c r="E64" s="96">
        <v>118.19</v>
      </c>
      <c r="F64" s="7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</row>
    <row r="65" spans="1:50" s="6" customFormat="1" ht="12.75" x14ac:dyDescent="0.2">
      <c r="A65" s="133" t="s">
        <v>45</v>
      </c>
      <c r="B65" s="95">
        <v>41438.239999999998</v>
      </c>
      <c r="C65" s="97"/>
      <c r="D65" s="95">
        <v>53002.29</v>
      </c>
      <c r="E65" s="96">
        <v>127.91</v>
      </c>
      <c r="F65" s="7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</row>
    <row r="66" spans="1:50" s="6" customFormat="1" ht="12.75" x14ac:dyDescent="0.2">
      <c r="A66" s="133" t="s">
        <v>46</v>
      </c>
      <c r="B66" s="95">
        <v>2725.5</v>
      </c>
      <c r="C66" s="97"/>
      <c r="D66" s="95">
        <v>3425.45</v>
      </c>
      <c r="E66" s="96">
        <v>125.68</v>
      </c>
      <c r="F66" s="7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</row>
    <row r="67" spans="1:50" s="6" customFormat="1" ht="12.75" x14ac:dyDescent="0.2">
      <c r="A67" s="133" t="s">
        <v>47</v>
      </c>
      <c r="B67" s="96">
        <v>884.86</v>
      </c>
      <c r="C67" s="97"/>
      <c r="D67" s="96">
        <v>899.47</v>
      </c>
      <c r="E67" s="96">
        <v>101.65</v>
      </c>
      <c r="F67" s="7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</row>
    <row r="68" spans="1:50" s="6" customFormat="1" ht="12.75" x14ac:dyDescent="0.2">
      <c r="A68" s="133" t="s">
        <v>48</v>
      </c>
      <c r="B68" s="96">
        <v>720.4</v>
      </c>
      <c r="C68" s="97"/>
      <c r="D68" s="95">
        <v>1383.9</v>
      </c>
      <c r="E68" s="96">
        <v>192.1</v>
      </c>
      <c r="F68" s="7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</row>
    <row r="69" spans="1:50" s="6" customFormat="1" ht="12.75" x14ac:dyDescent="0.2">
      <c r="A69" s="131" t="s">
        <v>49</v>
      </c>
      <c r="B69" s="95">
        <v>63053.81</v>
      </c>
      <c r="C69" s="97"/>
      <c r="D69" s="95">
        <v>61805.35</v>
      </c>
      <c r="E69" s="96">
        <v>98.02</v>
      </c>
      <c r="F69" s="7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</row>
    <row r="70" spans="1:50" s="6" customFormat="1" ht="12.75" x14ac:dyDescent="0.2">
      <c r="A70" s="133" t="s">
        <v>50</v>
      </c>
      <c r="B70" s="95">
        <v>3860.08</v>
      </c>
      <c r="C70" s="97"/>
      <c r="D70" s="95">
        <v>3623.62</v>
      </c>
      <c r="E70" s="96">
        <v>93.87</v>
      </c>
      <c r="F70" s="7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</row>
    <row r="71" spans="1:50" s="6" customFormat="1" ht="12.75" x14ac:dyDescent="0.2">
      <c r="A71" s="133" t="s">
        <v>51</v>
      </c>
      <c r="B71" s="95">
        <v>10579.25</v>
      </c>
      <c r="C71" s="97"/>
      <c r="D71" s="95">
        <v>12433.09</v>
      </c>
      <c r="E71" s="96">
        <v>117.52</v>
      </c>
      <c r="F71" s="7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</row>
    <row r="72" spans="1:50" s="6" customFormat="1" ht="12.75" x14ac:dyDescent="0.2">
      <c r="A72" s="133" t="s">
        <v>52</v>
      </c>
      <c r="B72" s="96">
        <v>740</v>
      </c>
      <c r="C72" s="97"/>
      <c r="D72" s="97"/>
      <c r="E72" s="97"/>
      <c r="F72" s="7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</row>
    <row r="73" spans="1:50" s="6" customFormat="1" ht="12.75" x14ac:dyDescent="0.2">
      <c r="A73" s="133" t="s">
        <v>53</v>
      </c>
      <c r="B73" s="95">
        <v>25695.13</v>
      </c>
      <c r="C73" s="97"/>
      <c r="D73" s="95">
        <v>27761.64</v>
      </c>
      <c r="E73" s="96">
        <v>108.04</v>
      </c>
      <c r="F73" s="7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</row>
    <row r="74" spans="1:50" s="6" customFormat="1" ht="12.75" x14ac:dyDescent="0.2">
      <c r="A74" s="133" t="s">
        <v>54</v>
      </c>
      <c r="B74" s="95">
        <v>1459.83</v>
      </c>
      <c r="C74" s="97"/>
      <c r="D74" s="95">
        <v>1458.95</v>
      </c>
      <c r="E74" s="96">
        <v>99.94</v>
      </c>
      <c r="F74" s="7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</row>
    <row r="75" spans="1:50" s="6" customFormat="1" ht="12.75" x14ac:dyDescent="0.2">
      <c r="A75" s="133" t="s">
        <v>55</v>
      </c>
      <c r="B75" s="95">
        <v>4779.43</v>
      </c>
      <c r="C75" s="97"/>
      <c r="D75" s="95">
        <v>2563.86</v>
      </c>
      <c r="E75" s="96">
        <v>53.64</v>
      </c>
      <c r="F75" s="7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</row>
    <row r="76" spans="1:50" s="6" customFormat="1" ht="12.75" x14ac:dyDescent="0.2">
      <c r="A76" s="133" t="s">
        <v>56</v>
      </c>
      <c r="B76" s="95">
        <v>5439.29</v>
      </c>
      <c r="C76" s="97"/>
      <c r="D76" s="95">
        <v>5024.01</v>
      </c>
      <c r="E76" s="96">
        <v>92.37</v>
      </c>
      <c r="F76" s="7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</row>
    <row r="77" spans="1:50" s="6" customFormat="1" ht="12.75" x14ac:dyDescent="0.2">
      <c r="A77" s="133" t="s">
        <v>57</v>
      </c>
      <c r="B77" s="95">
        <v>5392.22</v>
      </c>
      <c r="C77" s="97"/>
      <c r="D77" s="95">
        <v>5532.16</v>
      </c>
      <c r="E77" s="96">
        <v>102.6</v>
      </c>
      <c r="F77" s="7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</row>
    <row r="78" spans="1:50" s="6" customFormat="1" ht="12.75" x14ac:dyDescent="0.2">
      <c r="A78" s="133" t="s">
        <v>58</v>
      </c>
      <c r="B78" s="95">
        <v>5108.58</v>
      </c>
      <c r="C78" s="97"/>
      <c r="D78" s="95">
        <v>3408.02</v>
      </c>
      <c r="E78" s="96">
        <v>66.709999999999994</v>
      </c>
      <c r="F78" s="7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</row>
    <row r="79" spans="1:50" s="6" customFormat="1" ht="12.75" x14ac:dyDescent="0.2">
      <c r="A79" s="131" t="s">
        <v>59</v>
      </c>
      <c r="B79" s="95">
        <v>1031.5</v>
      </c>
      <c r="C79" s="97"/>
      <c r="D79" s="96">
        <v>662.3</v>
      </c>
      <c r="E79" s="96">
        <v>64.209999999999994</v>
      </c>
      <c r="F79" s="7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</row>
    <row r="80" spans="1:50" s="6" customFormat="1" ht="12.75" x14ac:dyDescent="0.2">
      <c r="A80" s="133" t="s">
        <v>60</v>
      </c>
      <c r="B80" s="95">
        <v>1031.5</v>
      </c>
      <c r="C80" s="97"/>
      <c r="D80" s="96">
        <v>662.3</v>
      </c>
      <c r="E80" s="96">
        <v>64.209999999999994</v>
      </c>
      <c r="F80" s="7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</row>
    <row r="81" spans="1:50" s="6" customFormat="1" ht="12.75" x14ac:dyDescent="0.2">
      <c r="A81" s="131" t="s">
        <v>61</v>
      </c>
      <c r="B81" s="95">
        <v>10012.450000000001</v>
      </c>
      <c r="C81" s="97"/>
      <c r="D81" s="95">
        <v>10005.85</v>
      </c>
      <c r="E81" s="96">
        <v>99.93</v>
      </c>
      <c r="F81" s="7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</row>
    <row r="82" spans="1:50" s="6" customFormat="1" ht="25.5" x14ac:dyDescent="0.2">
      <c r="A82" s="133" t="s">
        <v>62</v>
      </c>
      <c r="B82" s="96">
        <v>242.38</v>
      </c>
      <c r="C82" s="97"/>
      <c r="D82" s="95">
        <v>1156.24</v>
      </c>
      <c r="E82" s="96">
        <v>477.04</v>
      </c>
      <c r="F82" s="7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</row>
    <row r="83" spans="1:50" s="6" customFormat="1" ht="12.75" x14ac:dyDescent="0.2">
      <c r="A83" s="133" t="s">
        <v>63</v>
      </c>
      <c r="B83" s="97"/>
      <c r="C83" s="97"/>
      <c r="D83" s="96">
        <v>203.93</v>
      </c>
      <c r="E83" s="97"/>
      <c r="F83" s="7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</row>
    <row r="84" spans="1:50" s="6" customFormat="1" ht="12.75" x14ac:dyDescent="0.2">
      <c r="A84" s="133" t="s">
        <v>64</v>
      </c>
      <c r="B84" s="97"/>
      <c r="C84" s="97"/>
      <c r="D84" s="96">
        <v>40</v>
      </c>
      <c r="E84" s="97"/>
      <c r="F84" s="7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</row>
    <row r="85" spans="1:50" s="6" customFormat="1" ht="12.75" x14ac:dyDescent="0.2">
      <c r="A85" s="133" t="s">
        <v>65</v>
      </c>
      <c r="B85" s="95">
        <v>6362.18</v>
      </c>
      <c r="C85" s="97"/>
      <c r="D85" s="95">
        <v>7928</v>
      </c>
      <c r="E85" s="96">
        <v>124.61</v>
      </c>
      <c r="F85" s="7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</row>
    <row r="86" spans="1:50" s="6" customFormat="1" ht="12.75" x14ac:dyDescent="0.2">
      <c r="A86" s="133" t="s">
        <v>66</v>
      </c>
      <c r="B86" s="95">
        <v>2421.89</v>
      </c>
      <c r="C86" s="97"/>
      <c r="D86" s="97"/>
      <c r="E86" s="97"/>
      <c r="F86" s="7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</row>
    <row r="87" spans="1:50" s="6" customFormat="1" ht="12.75" x14ac:dyDescent="0.2">
      <c r="A87" s="133" t="s">
        <v>67</v>
      </c>
      <c r="B87" s="96">
        <v>986</v>
      </c>
      <c r="C87" s="97"/>
      <c r="D87" s="96">
        <v>677.68</v>
      </c>
      <c r="E87" s="96">
        <v>68.73</v>
      </c>
      <c r="F87" s="7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</row>
    <row r="88" spans="1:50" s="6" customFormat="1" ht="12.75" x14ac:dyDescent="0.2">
      <c r="A88" s="131" t="s">
        <v>68</v>
      </c>
      <c r="B88" s="95">
        <v>4035.1</v>
      </c>
      <c r="C88" s="96">
        <v>414.17</v>
      </c>
      <c r="D88" s="96">
        <v>307.92</v>
      </c>
      <c r="E88" s="96">
        <v>7.63</v>
      </c>
      <c r="F88" s="10">
        <v>74.349999999999994</v>
      </c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</row>
    <row r="89" spans="1:50" s="6" customFormat="1" ht="12.75" x14ac:dyDescent="0.2">
      <c r="A89" s="131" t="s">
        <v>69</v>
      </c>
      <c r="B89" s="96">
        <v>330.58</v>
      </c>
      <c r="C89" s="97"/>
      <c r="D89" s="97"/>
      <c r="E89" s="97"/>
      <c r="F89" s="7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</row>
    <row r="90" spans="1:50" s="6" customFormat="1" ht="25.5" x14ac:dyDescent="0.2">
      <c r="A90" s="133" t="s">
        <v>70</v>
      </c>
      <c r="B90" s="96">
        <v>330.58</v>
      </c>
      <c r="C90" s="97"/>
      <c r="D90" s="97"/>
      <c r="E90" s="97"/>
      <c r="F90" s="7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</row>
    <row r="91" spans="1:50" s="6" customFormat="1" ht="12.75" x14ac:dyDescent="0.2">
      <c r="A91" s="131" t="s">
        <v>71</v>
      </c>
      <c r="B91" s="95">
        <v>3704.52</v>
      </c>
      <c r="C91" s="97"/>
      <c r="D91" s="96">
        <v>307.92</v>
      </c>
      <c r="E91" s="96">
        <v>8.31</v>
      </c>
      <c r="F91" s="7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</row>
    <row r="92" spans="1:50" s="6" customFormat="1" ht="12.75" x14ac:dyDescent="0.2">
      <c r="A92" s="133" t="s">
        <v>72</v>
      </c>
      <c r="B92" s="96">
        <v>280.06</v>
      </c>
      <c r="C92" s="97"/>
      <c r="D92" s="96">
        <v>295.07</v>
      </c>
      <c r="E92" s="96">
        <v>105.36</v>
      </c>
      <c r="F92" s="7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</row>
    <row r="93" spans="1:50" s="6" customFormat="1" ht="12.75" x14ac:dyDescent="0.2">
      <c r="A93" s="133" t="s">
        <v>73</v>
      </c>
      <c r="B93" s="95">
        <v>2044.98</v>
      </c>
      <c r="C93" s="97"/>
      <c r="D93" s="96">
        <v>12.85</v>
      </c>
      <c r="E93" s="96">
        <v>0.63</v>
      </c>
      <c r="F93" s="7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</row>
    <row r="94" spans="1:50" s="6" customFormat="1" ht="12.75" x14ac:dyDescent="0.2">
      <c r="A94" s="133" t="s">
        <v>74</v>
      </c>
      <c r="B94" s="95">
        <v>1379.48</v>
      </c>
      <c r="C94" s="97"/>
      <c r="D94" s="97"/>
      <c r="E94" s="97"/>
      <c r="F94" s="7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</row>
    <row r="95" spans="1:50" s="6" customFormat="1" ht="25.5" x14ac:dyDescent="0.2">
      <c r="A95" s="131" t="s">
        <v>75</v>
      </c>
      <c r="B95" s="96">
        <v>249.56</v>
      </c>
      <c r="C95" s="96">
        <v>327.08999999999997</v>
      </c>
      <c r="D95" s="96">
        <v>386.95</v>
      </c>
      <c r="E95" s="96">
        <v>155.05000000000001</v>
      </c>
      <c r="F95" s="10">
        <v>118.3</v>
      </c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</row>
    <row r="96" spans="1:50" s="6" customFormat="1" ht="12.75" x14ac:dyDescent="0.2">
      <c r="A96" s="131" t="s">
        <v>76</v>
      </c>
      <c r="B96" s="96">
        <v>249.56</v>
      </c>
      <c r="C96" s="97"/>
      <c r="D96" s="96">
        <v>386.95</v>
      </c>
      <c r="E96" s="96">
        <v>155.05000000000001</v>
      </c>
      <c r="F96" s="7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</row>
    <row r="97" spans="1:50" s="6" customFormat="1" ht="12.75" x14ac:dyDescent="0.2">
      <c r="A97" s="133" t="s">
        <v>77</v>
      </c>
      <c r="B97" s="96">
        <v>249.56</v>
      </c>
      <c r="C97" s="97"/>
      <c r="D97" s="96">
        <v>386.95</v>
      </c>
      <c r="E97" s="96">
        <v>155.05000000000001</v>
      </c>
      <c r="F97" s="7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</row>
    <row r="98" spans="1:50" s="6" customFormat="1" ht="25.5" x14ac:dyDescent="0.2">
      <c r="A98" s="131" t="s">
        <v>78</v>
      </c>
      <c r="B98" s="95">
        <v>1773</v>
      </c>
      <c r="C98" s="95">
        <v>2452.5</v>
      </c>
      <c r="D98" s="95">
        <v>2452.5</v>
      </c>
      <c r="E98" s="96">
        <v>138.32</v>
      </c>
      <c r="F98" s="10">
        <v>100</v>
      </c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</row>
    <row r="99" spans="1:50" s="6" customFormat="1" ht="12.75" x14ac:dyDescent="0.2">
      <c r="A99" s="131" t="s">
        <v>79</v>
      </c>
      <c r="B99" s="95">
        <v>1773</v>
      </c>
      <c r="C99" s="97"/>
      <c r="D99" s="95">
        <v>2452.5</v>
      </c>
      <c r="E99" s="96">
        <v>138.32</v>
      </c>
      <c r="F99" s="7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</row>
    <row r="100" spans="1:50" s="6" customFormat="1" ht="12.75" x14ac:dyDescent="0.2">
      <c r="A100" s="133" t="s">
        <v>80</v>
      </c>
      <c r="B100" s="95">
        <v>1773</v>
      </c>
      <c r="C100" s="97"/>
      <c r="D100" s="95">
        <v>2452.5</v>
      </c>
      <c r="E100" s="96">
        <v>138.32</v>
      </c>
      <c r="F100" s="7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</row>
    <row r="101" spans="1:50" s="6" customFormat="1" ht="12.75" x14ac:dyDescent="0.2">
      <c r="A101" s="130" t="s">
        <v>81</v>
      </c>
      <c r="B101" s="107">
        <v>3580.42</v>
      </c>
      <c r="C101" s="107">
        <v>15858.33</v>
      </c>
      <c r="D101" s="107">
        <v>8103.24</v>
      </c>
      <c r="E101" s="108">
        <v>226.32</v>
      </c>
      <c r="F101" s="126">
        <v>51.1</v>
      </c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</row>
    <row r="102" spans="1:50" s="6" customFormat="1" ht="12.75" x14ac:dyDescent="0.2">
      <c r="A102" s="131" t="s">
        <v>82</v>
      </c>
      <c r="B102" s="95">
        <v>3580.42</v>
      </c>
      <c r="C102" s="95">
        <v>15858.33</v>
      </c>
      <c r="D102" s="95">
        <v>8103.24</v>
      </c>
      <c r="E102" s="96">
        <v>226.32</v>
      </c>
      <c r="F102" s="10">
        <v>51.1</v>
      </c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</row>
    <row r="103" spans="1:50" s="6" customFormat="1" ht="12.75" x14ac:dyDescent="0.2">
      <c r="A103" s="131" t="s">
        <v>83</v>
      </c>
      <c r="B103" s="95">
        <v>2210.9899999999998</v>
      </c>
      <c r="C103" s="97"/>
      <c r="D103" s="95">
        <v>6952.44</v>
      </c>
      <c r="E103" s="96">
        <v>314.45</v>
      </c>
      <c r="F103" s="7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</row>
    <row r="104" spans="1:50" s="6" customFormat="1" ht="12.75" x14ac:dyDescent="0.2">
      <c r="A104" s="133" t="s">
        <v>84</v>
      </c>
      <c r="B104" s="95">
        <v>1555.99</v>
      </c>
      <c r="C104" s="97"/>
      <c r="D104" s="95">
        <v>6155.2</v>
      </c>
      <c r="E104" s="96">
        <v>395.58</v>
      </c>
      <c r="F104" s="7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</row>
    <row r="105" spans="1:50" s="6" customFormat="1" ht="12.75" x14ac:dyDescent="0.2">
      <c r="A105" s="133" t="s">
        <v>85</v>
      </c>
      <c r="B105" s="96">
        <v>655</v>
      </c>
      <c r="C105" s="97"/>
      <c r="D105" s="96">
        <v>797.24</v>
      </c>
      <c r="E105" s="96">
        <v>121.72</v>
      </c>
      <c r="F105" s="7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</row>
    <row r="106" spans="1:50" s="6" customFormat="1" ht="12.75" x14ac:dyDescent="0.2">
      <c r="A106" s="131" t="s">
        <v>86</v>
      </c>
      <c r="B106" s="95">
        <v>1369.43</v>
      </c>
      <c r="C106" s="97"/>
      <c r="D106" s="95">
        <v>1150.8</v>
      </c>
      <c r="E106" s="96">
        <v>84.03</v>
      </c>
      <c r="F106" s="7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</row>
    <row r="107" spans="1:50" s="6" customFormat="1" ht="12.75" x14ac:dyDescent="0.2">
      <c r="A107" s="133" t="s">
        <v>87</v>
      </c>
      <c r="B107" s="95">
        <v>1369.43</v>
      </c>
      <c r="C107" s="97"/>
      <c r="D107" s="95">
        <v>1150.8</v>
      </c>
      <c r="E107" s="96">
        <v>84.03</v>
      </c>
      <c r="F107" s="7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</row>
    <row r="108" spans="1:50" s="3" customFormat="1" ht="12.75" x14ac:dyDescent="0.2">
      <c r="A108" s="130" t="s">
        <v>88</v>
      </c>
      <c r="B108" s="107">
        <v>3256182.36</v>
      </c>
      <c r="C108" s="107">
        <v>3598119.65</v>
      </c>
      <c r="D108" s="107">
        <v>3838877.6</v>
      </c>
      <c r="E108" s="108">
        <v>117.9</v>
      </c>
      <c r="F108" s="126">
        <v>106.69</v>
      </c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</row>
  </sheetData>
  <mergeCells count="4">
    <mergeCell ref="A2:F2"/>
    <mergeCell ref="A3:F3"/>
    <mergeCell ref="A5:F5"/>
    <mergeCell ref="A41:F41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  <rowBreaks count="1" manualBreakCount="1">
    <brk id="4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F48"/>
  <sheetViews>
    <sheetView topLeftCell="A19" zoomScaleNormal="100" workbookViewId="0">
      <selection activeCell="A54" sqref="A54"/>
    </sheetView>
  </sheetViews>
  <sheetFormatPr defaultColWidth="9.140625" defaultRowHeight="11.25" x14ac:dyDescent="0.15"/>
  <cols>
    <col min="1" max="1" width="47.85546875" style="1" customWidth="1"/>
    <col min="2" max="2" width="16.5703125" style="1" customWidth="1"/>
    <col min="3" max="3" width="15.28515625" style="1" customWidth="1"/>
    <col min="4" max="4" width="15.7109375" style="1" customWidth="1"/>
    <col min="5" max="5" width="16.28515625" style="1" customWidth="1"/>
    <col min="6" max="6" width="14.5703125" style="1" customWidth="1"/>
    <col min="7" max="7" width="0.140625" style="103" customWidth="1"/>
    <col min="8" max="9" width="9.140625" style="103" hidden="1" customWidth="1"/>
    <col min="10" max="50" width="9.140625" style="103"/>
    <col min="51" max="16384" width="9.140625" style="1"/>
  </cols>
  <sheetData>
    <row r="2" spans="1:50" ht="15.75" x14ac:dyDescent="0.15">
      <c r="A2" s="171" t="s">
        <v>197</v>
      </c>
      <c r="B2" s="171"/>
      <c r="C2" s="171"/>
      <c r="D2" s="171"/>
      <c r="E2" s="171"/>
      <c r="F2" s="171"/>
      <c r="G2" s="171"/>
      <c r="H2" s="171"/>
      <c r="I2" s="17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15.75" x14ac:dyDescent="0.15">
      <c r="A3" s="171" t="s">
        <v>198</v>
      </c>
      <c r="B3" s="171"/>
      <c r="C3" s="171"/>
      <c r="D3" s="171"/>
      <c r="E3" s="171"/>
      <c r="F3" s="171"/>
      <c r="G3" s="171"/>
      <c r="H3" s="171"/>
      <c r="I3" s="17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15"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39.75" customHeight="1" x14ac:dyDescent="0.15">
      <c r="A5" s="171" t="s">
        <v>201</v>
      </c>
      <c r="B5" s="171"/>
      <c r="C5" s="171"/>
      <c r="D5" s="171"/>
      <c r="E5" s="171"/>
      <c r="F5" s="171"/>
      <c r="G5" s="171"/>
      <c r="H5" s="171"/>
      <c r="I5" s="17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8" spans="1:50" s="2" customFormat="1" ht="86.25" customHeight="1" x14ac:dyDescent="0.15">
      <c r="A8" s="146" t="s">
        <v>0</v>
      </c>
      <c r="B8" s="144" t="s">
        <v>137</v>
      </c>
      <c r="C8" s="105" t="s">
        <v>97</v>
      </c>
      <c r="D8" s="105" t="s">
        <v>138</v>
      </c>
      <c r="E8" s="105" t="s">
        <v>98</v>
      </c>
      <c r="F8" s="105" t="s">
        <v>99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</row>
    <row r="9" spans="1:50" s="3" customFormat="1" ht="12.75" x14ac:dyDescent="0.2">
      <c r="A9" s="147" t="s">
        <v>192</v>
      </c>
      <c r="B9" s="5"/>
      <c r="C9" s="5"/>
      <c r="D9" s="5"/>
      <c r="E9" s="5"/>
      <c r="F9" s="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</row>
    <row r="10" spans="1:50" s="6" customFormat="1" ht="12.75" x14ac:dyDescent="0.2">
      <c r="A10" s="135" t="s">
        <v>139</v>
      </c>
      <c r="B10" s="95">
        <v>26670.880000000001</v>
      </c>
      <c r="C10" s="95">
        <v>5791.58</v>
      </c>
      <c r="D10" s="95">
        <v>7779.58</v>
      </c>
      <c r="E10" s="96">
        <v>29.17</v>
      </c>
      <c r="F10" s="10">
        <v>134.33000000000001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</row>
    <row r="11" spans="1:50" s="6" customFormat="1" ht="12.75" x14ac:dyDescent="0.2">
      <c r="A11" s="135" t="s">
        <v>140</v>
      </c>
      <c r="B11" s="95">
        <v>26670.880000000001</v>
      </c>
      <c r="C11" s="95">
        <v>5791.58</v>
      </c>
      <c r="D11" s="95">
        <v>7779.58</v>
      </c>
      <c r="E11" s="96">
        <v>29.17</v>
      </c>
      <c r="F11" s="10">
        <v>134.33000000000001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</row>
    <row r="12" spans="1:50" s="6" customFormat="1" ht="12.75" x14ac:dyDescent="0.2">
      <c r="A12" s="135" t="s">
        <v>141</v>
      </c>
      <c r="B12" s="95">
        <v>18908.400000000001</v>
      </c>
      <c r="C12" s="95">
        <v>17579.36</v>
      </c>
      <c r="D12" s="95">
        <v>29309.919999999998</v>
      </c>
      <c r="E12" s="96">
        <v>155.01</v>
      </c>
      <c r="F12" s="10">
        <v>166.73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</row>
    <row r="13" spans="1:50" s="6" customFormat="1" ht="12.75" x14ac:dyDescent="0.2">
      <c r="A13" s="135" t="s">
        <v>142</v>
      </c>
      <c r="B13" s="95">
        <v>18908.400000000001</v>
      </c>
      <c r="C13" s="95">
        <v>17579.36</v>
      </c>
      <c r="D13" s="95">
        <v>29309.919999999998</v>
      </c>
      <c r="E13" s="96">
        <v>155.01</v>
      </c>
      <c r="F13" s="10">
        <v>166.73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</row>
    <row r="14" spans="1:50" s="6" customFormat="1" ht="12.75" x14ac:dyDescent="0.2">
      <c r="A14" s="135" t="s">
        <v>143</v>
      </c>
      <c r="B14" s="95">
        <v>203456.9</v>
      </c>
      <c r="C14" s="95">
        <v>241847.19</v>
      </c>
      <c r="D14" s="95">
        <v>242496.39</v>
      </c>
      <c r="E14" s="96">
        <v>119.19</v>
      </c>
      <c r="F14" s="10">
        <v>100.27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</row>
    <row r="15" spans="1:50" s="6" customFormat="1" ht="25.5" x14ac:dyDescent="0.2">
      <c r="A15" s="135" t="s">
        <v>144</v>
      </c>
      <c r="B15" s="95">
        <v>38580.83</v>
      </c>
      <c r="C15" s="95">
        <v>39800</v>
      </c>
      <c r="D15" s="95">
        <v>45030</v>
      </c>
      <c r="E15" s="96">
        <v>116.72</v>
      </c>
      <c r="F15" s="10">
        <v>113.14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</row>
    <row r="16" spans="1:50" s="6" customFormat="1" ht="12.75" x14ac:dyDescent="0.2">
      <c r="A16" s="135" t="s">
        <v>145</v>
      </c>
      <c r="B16" s="95">
        <v>164876.07</v>
      </c>
      <c r="C16" s="95">
        <v>202047.19</v>
      </c>
      <c r="D16" s="95">
        <v>197466.39</v>
      </c>
      <c r="E16" s="96">
        <v>119.77</v>
      </c>
      <c r="F16" s="10">
        <v>97.73</v>
      </c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</row>
    <row r="17" spans="1:58" s="6" customFormat="1" ht="12.75" x14ac:dyDescent="0.2">
      <c r="A17" s="135" t="s">
        <v>146</v>
      </c>
      <c r="B17" s="95">
        <v>3801820.18</v>
      </c>
      <c r="C17" s="95">
        <v>3325839.04</v>
      </c>
      <c r="D17" s="95">
        <v>3285059.75</v>
      </c>
      <c r="E17" s="96">
        <v>86.41</v>
      </c>
      <c r="F17" s="10">
        <v>98.77</v>
      </c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</row>
    <row r="18" spans="1:58" s="6" customFormat="1" ht="12.75" x14ac:dyDescent="0.2">
      <c r="A18" s="135" t="s">
        <v>147</v>
      </c>
      <c r="B18" s="95">
        <v>3519.27</v>
      </c>
      <c r="C18" s="95">
        <v>3024.47</v>
      </c>
      <c r="D18" s="95">
        <v>6895.07</v>
      </c>
      <c r="E18" s="96">
        <v>195.92</v>
      </c>
      <c r="F18" s="10">
        <v>227.98</v>
      </c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</row>
    <row r="19" spans="1:58" s="6" customFormat="1" ht="12.75" x14ac:dyDescent="0.2">
      <c r="A19" s="135" t="s">
        <v>148</v>
      </c>
      <c r="B19" s="95">
        <v>3797914.8</v>
      </c>
      <c r="C19" s="95">
        <v>3318943.97</v>
      </c>
      <c r="D19" s="95">
        <v>3278164.68</v>
      </c>
      <c r="E19" s="96">
        <v>86.31</v>
      </c>
      <c r="F19" s="10">
        <v>98.77</v>
      </c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</row>
    <row r="20" spans="1:58" s="6" customFormat="1" ht="12.75" x14ac:dyDescent="0.2">
      <c r="A20" s="135" t="s">
        <v>149</v>
      </c>
      <c r="B20" s="96">
        <v>386.11</v>
      </c>
      <c r="C20" s="95">
        <v>3870.6</v>
      </c>
      <c r="D20" s="97"/>
      <c r="E20" s="97"/>
      <c r="F20" s="7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</row>
    <row r="21" spans="1:58" s="6" customFormat="1" ht="12.75" x14ac:dyDescent="0.2">
      <c r="A21" s="135" t="s">
        <v>150</v>
      </c>
      <c r="B21" s="95">
        <v>1738.15</v>
      </c>
      <c r="C21" s="95">
        <v>1672.15</v>
      </c>
      <c r="D21" s="95">
        <v>1328</v>
      </c>
      <c r="E21" s="96">
        <v>76.400000000000006</v>
      </c>
      <c r="F21" s="10">
        <v>79.42</v>
      </c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</row>
    <row r="22" spans="1:58" s="6" customFormat="1" ht="12.75" x14ac:dyDescent="0.2">
      <c r="A22" s="135" t="s">
        <v>151</v>
      </c>
      <c r="B22" s="95">
        <v>1738.15</v>
      </c>
      <c r="C22" s="95">
        <v>1672.15</v>
      </c>
      <c r="D22" s="95">
        <v>1328</v>
      </c>
      <c r="E22" s="96">
        <v>76.400000000000006</v>
      </c>
      <c r="F22" s="10">
        <v>79.42</v>
      </c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</row>
    <row r="23" spans="1:58" s="3" customFormat="1" ht="12.75" x14ac:dyDescent="0.2">
      <c r="A23" s="134" t="s">
        <v>25</v>
      </c>
      <c r="B23" s="12">
        <v>4052594.51</v>
      </c>
      <c r="C23" s="12">
        <v>3592729.32</v>
      </c>
      <c r="D23" s="12">
        <v>3565973.64</v>
      </c>
      <c r="E23" s="14">
        <v>87.99</v>
      </c>
      <c r="F23" s="127">
        <v>99.26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</row>
    <row r="24" spans="1:58" s="3" customFormat="1" ht="12.75" x14ac:dyDescent="0.2">
      <c r="A24" s="110"/>
      <c r="B24" s="111"/>
      <c r="C24" s="111"/>
      <c r="D24" s="111"/>
      <c r="E24" s="112"/>
      <c r="F24" s="113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</row>
    <row r="25" spans="1:58" s="3" customFormat="1" ht="12.75" x14ac:dyDescent="0.2">
      <c r="A25" s="114"/>
      <c r="B25" s="115"/>
      <c r="C25" s="115"/>
      <c r="D25" s="115"/>
      <c r="E25" s="116"/>
      <c r="F25" s="117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</row>
    <row r="26" spans="1:58" s="3" customFormat="1" ht="12.75" x14ac:dyDescent="0.2">
      <c r="A26" s="114"/>
      <c r="B26" s="115"/>
      <c r="C26" s="115"/>
      <c r="D26" s="115"/>
      <c r="E26" s="116"/>
      <c r="F26" s="117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</row>
    <row r="27" spans="1:58" s="3" customFormat="1" ht="15.75" x14ac:dyDescent="0.15">
      <c r="A27" s="171" t="s">
        <v>202</v>
      </c>
      <c r="B27" s="171"/>
      <c r="C27" s="171"/>
      <c r="D27" s="171"/>
      <c r="E27" s="171"/>
      <c r="F27" s="171"/>
      <c r="G27" s="171"/>
      <c r="H27" s="171"/>
      <c r="I27" s="17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58" s="3" customFormat="1" ht="12.75" x14ac:dyDescent="0.2">
      <c r="A28" s="114"/>
      <c r="B28" s="115"/>
      <c r="C28" s="115"/>
      <c r="D28" s="115"/>
      <c r="E28" s="116"/>
      <c r="F28" s="117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</row>
    <row r="29" spans="1:58" s="3" customFormat="1" ht="12.75" x14ac:dyDescent="0.2">
      <c r="A29" s="114"/>
      <c r="B29" s="118"/>
      <c r="C29" s="118"/>
      <c r="D29" s="118"/>
      <c r="E29" s="119"/>
      <c r="F29" s="120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</row>
    <row r="30" spans="1:58" s="3" customFormat="1" ht="63.75" customHeight="1" x14ac:dyDescent="0.15">
      <c r="A30" s="146" t="s">
        <v>0</v>
      </c>
      <c r="B30" s="144" t="s">
        <v>137</v>
      </c>
      <c r="C30" s="105" t="s">
        <v>97</v>
      </c>
      <c r="D30" s="105" t="s">
        <v>138</v>
      </c>
      <c r="E30" s="105" t="s">
        <v>98</v>
      </c>
      <c r="F30" s="105" t="s">
        <v>99</v>
      </c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</row>
    <row r="31" spans="1:58" s="3" customFormat="1" ht="12.75" x14ac:dyDescent="0.2">
      <c r="A31" s="147" t="s">
        <v>193</v>
      </c>
      <c r="B31" s="12"/>
      <c r="C31" s="12"/>
      <c r="D31" s="12"/>
      <c r="E31" s="14"/>
      <c r="F31" s="13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</row>
    <row r="32" spans="1:58" s="6" customFormat="1" ht="12.75" x14ac:dyDescent="0.2">
      <c r="A32" s="135" t="s">
        <v>139</v>
      </c>
      <c r="B32" s="95">
        <v>26670.880000000001</v>
      </c>
      <c r="C32" s="95">
        <v>5791.58</v>
      </c>
      <c r="D32" s="95">
        <v>7779.58</v>
      </c>
      <c r="E32" s="96">
        <v>29.17</v>
      </c>
      <c r="F32" s="10">
        <v>134.33000000000001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</row>
    <row r="33" spans="1:50" s="6" customFormat="1" ht="12.75" x14ac:dyDescent="0.2">
      <c r="A33" s="135" t="s">
        <v>140</v>
      </c>
      <c r="B33" s="95">
        <v>26670.880000000001</v>
      </c>
      <c r="C33" s="95">
        <v>5791.58</v>
      </c>
      <c r="D33" s="95">
        <v>7779.58</v>
      </c>
      <c r="E33" s="96">
        <v>29.17</v>
      </c>
      <c r="F33" s="10">
        <v>134.33000000000001</v>
      </c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</row>
    <row r="34" spans="1:50" s="6" customFormat="1" ht="12.75" x14ac:dyDescent="0.2">
      <c r="A34" s="135" t="s">
        <v>141</v>
      </c>
      <c r="B34" s="95">
        <v>19003.23</v>
      </c>
      <c r="C34" s="95">
        <v>18438.72</v>
      </c>
      <c r="D34" s="95">
        <v>24357.11</v>
      </c>
      <c r="E34" s="96">
        <v>128.16999999999999</v>
      </c>
      <c r="F34" s="10">
        <v>132.1</v>
      </c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</row>
    <row r="35" spans="1:50" s="6" customFormat="1" ht="12.75" x14ac:dyDescent="0.2">
      <c r="A35" s="135" t="s">
        <v>142</v>
      </c>
      <c r="B35" s="95">
        <v>18049.04</v>
      </c>
      <c r="C35" s="95">
        <v>17579.36</v>
      </c>
      <c r="D35" s="95">
        <v>23497.75</v>
      </c>
      <c r="E35" s="96">
        <v>130.19</v>
      </c>
      <c r="F35" s="10">
        <v>133.66999999999999</v>
      </c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</row>
    <row r="36" spans="1:50" s="6" customFormat="1" ht="25.5" x14ac:dyDescent="0.2">
      <c r="A36" s="135" t="s">
        <v>152</v>
      </c>
      <c r="B36" s="96">
        <v>954.19</v>
      </c>
      <c r="C36" s="96">
        <v>859.36</v>
      </c>
      <c r="D36" s="96">
        <v>859.36</v>
      </c>
      <c r="E36" s="96">
        <v>90.06</v>
      </c>
      <c r="F36" s="10">
        <v>100</v>
      </c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</row>
    <row r="37" spans="1:50" s="6" customFormat="1" ht="12.75" x14ac:dyDescent="0.2">
      <c r="A37" s="135" t="s">
        <v>143</v>
      </c>
      <c r="B37" s="95">
        <v>200521.11</v>
      </c>
      <c r="C37" s="95">
        <v>245368.34</v>
      </c>
      <c r="D37" s="95">
        <v>240118.89</v>
      </c>
      <c r="E37" s="96">
        <v>119.75</v>
      </c>
      <c r="F37" s="10">
        <v>97.86</v>
      </c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</row>
    <row r="38" spans="1:50" s="6" customFormat="1" ht="25.5" x14ac:dyDescent="0.2">
      <c r="A38" s="135" t="s">
        <v>144</v>
      </c>
      <c r="B38" s="95">
        <v>35059.68</v>
      </c>
      <c r="C38" s="95">
        <v>39800</v>
      </c>
      <c r="D38" s="95">
        <v>36538.550000000003</v>
      </c>
      <c r="E38" s="96">
        <v>104.22</v>
      </c>
      <c r="F38" s="10">
        <v>91.81</v>
      </c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</row>
    <row r="39" spans="1:50" s="6" customFormat="1" ht="12.75" x14ac:dyDescent="0.2">
      <c r="A39" s="135" t="s">
        <v>145</v>
      </c>
      <c r="B39" s="95">
        <v>164876.07</v>
      </c>
      <c r="C39" s="95">
        <v>202047.19</v>
      </c>
      <c r="D39" s="95">
        <v>200059.19</v>
      </c>
      <c r="E39" s="96">
        <v>121.34</v>
      </c>
      <c r="F39" s="10">
        <v>99.02</v>
      </c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</row>
    <row r="40" spans="1:50" s="6" customFormat="1" ht="12.75" x14ac:dyDescent="0.2">
      <c r="A40" s="135" t="s">
        <v>153</v>
      </c>
      <c r="B40" s="96">
        <v>585.36</v>
      </c>
      <c r="C40" s="95">
        <v>3521.15</v>
      </c>
      <c r="D40" s="95">
        <v>3521.15</v>
      </c>
      <c r="E40" s="96">
        <v>601.54</v>
      </c>
      <c r="F40" s="10">
        <v>100</v>
      </c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</row>
    <row r="41" spans="1:50" s="6" customFormat="1" ht="12.75" x14ac:dyDescent="0.2">
      <c r="A41" s="135" t="s">
        <v>146</v>
      </c>
      <c r="B41" s="95">
        <v>3009092.99</v>
      </c>
      <c r="C41" s="95">
        <v>3326004.86</v>
      </c>
      <c r="D41" s="95">
        <v>3564450.02</v>
      </c>
      <c r="E41" s="96">
        <v>118.46</v>
      </c>
      <c r="F41" s="10">
        <v>107.17</v>
      </c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</row>
    <row r="42" spans="1:50" s="6" customFormat="1" ht="12.75" x14ac:dyDescent="0.2">
      <c r="A42" s="135" t="s">
        <v>147</v>
      </c>
      <c r="B42" s="95">
        <v>3519.27</v>
      </c>
      <c r="C42" s="95">
        <v>3024.47</v>
      </c>
      <c r="D42" s="95">
        <v>6895.07</v>
      </c>
      <c r="E42" s="96">
        <v>195.92</v>
      </c>
      <c r="F42" s="10">
        <v>227.98</v>
      </c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</row>
    <row r="43" spans="1:50" s="6" customFormat="1" ht="12.75" x14ac:dyDescent="0.2">
      <c r="A43" s="135" t="s">
        <v>148</v>
      </c>
      <c r="B43" s="95">
        <v>3003608.73</v>
      </c>
      <c r="C43" s="95">
        <v>3316574.79</v>
      </c>
      <c r="D43" s="95">
        <v>3555019.95</v>
      </c>
      <c r="E43" s="96">
        <v>118.36</v>
      </c>
      <c r="F43" s="10">
        <v>107.19</v>
      </c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</row>
    <row r="44" spans="1:50" s="6" customFormat="1" ht="12.75" x14ac:dyDescent="0.2">
      <c r="A44" s="135" t="s">
        <v>149</v>
      </c>
      <c r="B44" s="95">
        <v>1964.99</v>
      </c>
      <c r="C44" s="95">
        <v>6405.6</v>
      </c>
      <c r="D44" s="95">
        <v>2535</v>
      </c>
      <c r="E44" s="96">
        <v>129.01</v>
      </c>
      <c r="F44" s="10">
        <v>39.57</v>
      </c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</row>
    <row r="45" spans="1:50" s="6" customFormat="1" ht="12.75" x14ac:dyDescent="0.2">
      <c r="A45" s="135" t="s">
        <v>150</v>
      </c>
      <c r="B45" s="96">
        <v>894.15</v>
      </c>
      <c r="C45" s="95">
        <v>2516.15</v>
      </c>
      <c r="D45" s="95">
        <v>2172</v>
      </c>
      <c r="E45" s="96">
        <v>242.91</v>
      </c>
      <c r="F45" s="10">
        <v>86.32</v>
      </c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</row>
    <row r="46" spans="1:50" s="6" customFormat="1" ht="12.75" x14ac:dyDescent="0.2">
      <c r="A46" s="135" t="s">
        <v>151</v>
      </c>
      <c r="B46" s="96">
        <v>894.15</v>
      </c>
      <c r="C46" s="95">
        <v>1672.15</v>
      </c>
      <c r="D46" s="95">
        <v>1328</v>
      </c>
      <c r="E46" s="96">
        <v>148.52000000000001</v>
      </c>
      <c r="F46" s="10">
        <v>79.42</v>
      </c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</row>
    <row r="47" spans="1:50" s="6" customFormat="1" ht="12.75" x14ac:dyDescent="0.2">
      <c r="A47" s="135" t="s">
        <v>154</v>
      </c>
      <c r="B47" s="97"/>
      <c r="C47" s="96">
        <v>844</v>
      </c>
      <c r="D47" s="96">
        <v>844</v>
      </c>
      <c r="E47" s="97"/>
      <c r="F47" s="10">
        <v>100</v>
      </c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</row>
    <row r="48" spans="1:50" s="3" customFormat="1" ht="12.75" x14ac:dyDescent="0.2">
      <c r="A48" s="134" t="s">
        <v>88</v>
      </c>
      <c r="B48" s="12">
        <v>3256182.36</v>
      </c>
      <c r="C48" s="12">
        <v>3598119.65</v>
      </c>
      <c r="D48" s="12">
        <v>3838877.6</v>
      </c>
      <c r="E48" s="14">
        <v>117.9</v>
      </c>
      <c r="F48" s="127">
        <v>106.69</v>
      </c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</row>
  </sheetData>
  <mergeCells count="4">
    <mergeCell ref="A2:I2"/>
    <mergeCell ref="A3:I3"/>
    <mergeCell ref="A5:I5"/>
    <mergeCell ref="A27:I2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" manualBreakCount="1">
    <brk id="26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R11"/>
  <sheetViews>
    <sheetView zoomScaleNormal="100" workbookViewId="0">
      <selection activeCell="A15" sqref="A15"/>
    </sheetView>
  </sheetViews>
  <sheetFormatPr defaultColWidth="9.140625" defaultRowHeight="11.25" x14ac:dyDescent="0.15"/>
  <cols>
    <col min="1" max="1" width="43.5703125" style="1" customWidth="1"/>
    <col min="2" max="2" width="17.5703125" style="1" customWidth="1"/>
    <col min="3" max="3" width="16" style="1" customWidth="1"/>
    <col min="4" max="4" width="16.85546875" style="1" customWidth="1"/>
    <col min="5" max="5" width="10.28515625" style="1" customWidth="1"/>
    <col min="6" max="6" width="10.42578125" style="1" customWidth="1"/>
    <col min="7" max="44" width="9.140625" style="103"/>
    <col min="45" max="16384" width="9.140625" style="1"/>
  </cols>
  <sheetData>
    <row r="2" spans="1:44" ht="15.75" x14ac:dyDescent="0.15">
      <c r="A2" s="171" t="s">
        <v>197</v>
      </c>
      <c r="B2" s="171"/>
      <c r="C2" s="171"/>
      <c r="D2" s="173"/>
      <c r="E2" s="17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18" x14ac:dyDescent="0.15">
      <c r="A3" s="124"/>
      <c r="B3" s="124"/>
      <c r="C3" s="124"/>
      <c r="D3" s="125"/>
      <c r="E3" s="125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.75" x14ac:dyDescent="0.25">
      <c r="A4" s="171" t="s">
        <v>198</v>
      </c>
      <c r="B4" s="174"/>
      <c r="C4" s="174"/>
      <c r="D4" s="174"/>
      <c r="E4" s="17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8" x14ac:dyDescent="0.15">
      <c r="A5" s="124"/>
      <c r="B5" s="124"/>
      <c r="C5" s="124"/>
      <c r="D5" s="125"/>
      <c r="E5" s="125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.75" x14ac:dyDescent="0.15">
      <c r="A6" s="171" t="s">
        <v>203</v>
      </c>
      <c r="B6" s="172"/>
      <c r="C6" s="172"/>
      <c r="D6" s="172"/>
      <c r="E6" s="17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8" spans="1:44" s="2" customFormat="1" ht="78.75" customHeight="1" x14ac:dyDescent="0.15">
      <c r="A8" s="146" t="s">
        <v>0</v>
      </c>
      <c r="B8" s="144" t="s">
        <v>137</v>
      </c>
      <c r="C8" s="105" t="s">
        <v>97</v>
      </c>
      <c r="D8" s="105" t="s">
        <v>138</v>
      </c>
      <c r="E8" s="105" t="s">
        <v>98</v>
      </c>
      <c r="F8" s="105" t="s">
        <v>99</v>
      </c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</row>
    <row r="9" spans="1:44" s="3" customFormat="1" ht="12.75" x14ac:dyDescent="0.2">
      <c r="A9" s="147" t="s">
        <v>1</v>
      </c>
      <c r="B9" s="5"/>
      <c r="C9" s="5"/>
      <c r="D9" s="5"/>
      <c r="E9" s="5"/>
      <c r="F9" s="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</row>
    <row r="10" spans="1:44" s="6" customFormat="1" ht="12.75" x14ac:dyDescent="0.2">
      <c r="A10" s="136" t="s">
        <v>155</v>
      </c>
      <c r="B10" s="9">
        <v>3256182.36</v>
      </c>
      <c r="C10" s="9">
        <v>3598119.65</v>
      </c>
      <c r="D10" s="9">
        <v>3838877.6</v>
      </c>
      <c r="E10" s="11">
        <v>117.9</v>
      </c>
      <c r="F10" s="128">
        <v>106.69</v>
      </c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</row>
    <row r="11" spans="1:44" s="3" customFormat="1" ht="12.75" x14ac:dyDescent="0.2">
      <c r="A11" s="134" t="s">
        <v>88</v>
      </c>
      <c r="B11" s="12">
        <v>3256182.36</v>
      </c>
      <c r="C11" s="12">
        <v>3598119.65</v>
      </c>
      <c r="D11" s="12">
        <v>3838877.6</v>
      </c>
      <c r="E11" s="14">
        <v>117.9</v>
      </c>
      <c r="F11" s="127">
        <v>106.69</v>
      </c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</row>
  </sheetData>
  <mergeCells count="3">
    <mergeCell ref="A2:E2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AS13"/>
  <sheetViews>
    <sheetView workbookViewId="0">
      <selection activeCell="A7" sqref="A7"/>
    </sheetView>
  </sheetViews>
  <sheetFormatPr defaultColWidth="9.140625" defaultRowHeight="11.25" x14ac:dyDescent="0.15"/>
  <cols>
    <col min="1" max="1" width="52.140625" style="1" customWidth="1"/>
    <col min="2" max="2" width="19.85546875" style="1" customWidth="1"/>
    <col min="3" max="3" width="20.42578125" style="1" customWidth="1"/>
    <col min="4" max="4" width="23.5703125" style="1" customWidth="1"/>
    <col min="5" max="5" width="12.42578125" style="1" customWidth="1"/>
    <col min="6" max="6" width="10.5703125" style="1" customWidth="1"/>
    <col min="7" max="45" width="9.140625" style="103"/>
    <col min="46" max="16384" width="9.140625" style="1"/>
  </cols>
  <sheetData>
    <row r="3" spans="1:45" ht="15.75" x14ac:dyDescent="0.15">
      <c r="A3" s="171" t="s">
        <v>197</v>
      </c>
      <c r="B3" s="171"/>
      <c r="C3" s="171"/>
      <c r="D3" s="171"/>
      <c r="E3" s="171"/>
      <c r="F3" s="171"/>
      <c r="G3" s="17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8" x14ac:dyDescent="0.15">
      <c r="A4" s="124"/>
      <c r="B4" s="124"/>
      <c r="C4" s="124"/>
      <c r="D4" s="124"/>
      <c r="E4" s="124"/>
      <c r="F4" s="125"/>
      <c r="G4" s="12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5.75" x14ac:dyDescent="0.15">
      <c r="A5" s="171" t="s">
        <v>204</v>
      </c>
      <c r="B5" s="171"/>
      <c r="C5" s="171"/>
      <c r="D5" s="171"/>
      <c r="E5" s="171"/>
      <c r="F5" s="171"/>
      <c r="G5" s="17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7" spans="1:45" s="2" customFormat="1" ht="62.25" customHeight="1" x14ac:dyDescent="0.15">
      <c r="A7" s="146" t="s">
        <v>0</v>
      </c>
      <c r="B7" s="144" t="s">
        <v>137</v>
      </c>
      <c r="C7" s="105" t="s">
        <v>97</v>
      </c>
      <c r="D7" s="105" t="s">
        <v>138</v>
      </c>
      <c r="E7" s="105" t="s">
        <v>98</v>
      </c>
      <c r="F7" s="105" t="s">
        <v>99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</row>
    <row r="8" spans="1:45" s="3" customFormat="1" ht="12.75" x14ac:dyDescent="0.2">
      <c r="A8" s="148" t="s">
        <v>89</v>
      </c>
      <c r="B8" s="121"/>
      <c r="C8" s="121"/>
      <c r="D8" s="121"/>
      <c r="E8" s="121"/>
      <c r="F8" s="122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</row>
    <row r="9" spans="1:45" s="6" customFormat="1" ht="12.75" x14ac:dyDescent="0.2">
      <c r="A9" s="138" t="s">
        <v>90</v>
      </c>
      <c r="B9" s="95">
        <v>430332.69</v>
      </c>
      <c r="C9" s="8"/>
      <c r="D9" s="8"/>
      <c r="E9" s="8"/>
      <c r="F9" s="7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</row>
    <row r="10" spans="1:45" s="6" customFormat="1" ht="25.5" x14ac:dyDescent="0.2">
      <c r="A10" s="138" t="s">
        <v>91</v>
      </c>
      <c r="B10" s="95">
        <v>430332.69</v>
      </c>
      <c r="C10" s="8"/>
      <c r="D10" s="8"/>
      <c r="E10" s="8"/>
      <c r="F10" s="7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</row>
    <row r="11" spans="1:45" s="6" customFormat="1" ht="38.25" x14ac:dyDescent="0.2">
      <c r="A11" s="138" t="s">
        <v>92</v>
      </c>
      <c r="B11" s="95">
        <v>430332.69</v>
      </c>
      <c r="C11" s="8"/>
      <c r="D11" s="8"/>
      <c r="E11" s="8"/>
      <c r="F11" s="7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</row>
    <row r="12" spans="1:45" s="6" customFormat="1" ht="25.5" x14ac:dyDescent="0.2">
      <c r="A12" s="139" t="s">
        <v>93</v>
      </c>
      <c r="B12" s="95">
        <v>430332.69</v>
      </c>
      <c r="C12" s="8"/>
      <c r="D12" s="8"/>
      <c r="E12" s="8"/>
      <c r="F12" s="7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</row>
    <row r="13" spans="1:45" s="3" customFormat="1" ht="12.75" x14ac:dyDescent="0.2">
      <c r="A13" s="137" t="s">
        <v>94</v>
      </c>
      <c r="B13" s="123">
        <v>430332.69</v>
      </c>
      <c r="C13" s="121"/>
      <c r="D13" s="121"/>
      <c r="E13" s="121"/>
      <c r="F13" s="122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</row>
  </sheetData>
  <mergeCells count="2">
    <mergeCell ref="A3:G3"/>
    <mergeCell ref="A5:G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AT11"/>
  <sheetViews>
    <sheetView zoomScaleNormal="100" workbookViewId="0">
      <selection activeCell="A27" sqref="A27"/>
    </sheetView>
  </sheetViews>
  <sheetFormatPr defaultColWidth="9.140625" defaultRowHeight="11.25" x14ac:dyDescent="0.15"/>
  <cols>
    <col min="1" max="1" width="48.28515625" style="1" customWidth="1"/>
    <col min="2" max="2" width="24" style="1" customWidth="1"/>
    <col min="3" max="3" width="24.28515625" style="1" customWidth="1"/>
    <col min="4" max="4" width="25.42578125" style="1" customWidth="1"/>
    <col min="5" max="6" width="11.28515625" style="1" customWidth="1"/>
    <col min="7" max="46" width="9.140625" style="103"/>
    <col min="47" max="16384" width="9.140625" style="1"/>
  </cols>
  <sheetData>
    <row r="3" spans="1:46" ht="15.75" x14ac:dyDescent="0.15">
      <c r="A3" s="171" t="s">
        <v>197</v>
      </c>
      <c r="B3" s="171"/>
      <c r="C3" s="171"/>
      <c r="D3" s="171"/>
      <c r="E3" s="17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8" x14ac:dyDescent="0.15">
      <c r="A4" s="124"/>
      <c r="B4" s="124"/>
      <c r="C4" s="124"/>
      <c r="D4" s="125"/>
      <c r="E4" s="12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75" x14ac:dyDescent="0.15">
      <c r="A5" s="171" t="s">
        <v>205</v>
      </c>
      <c r="B5" s="171"/>
      <c r="C5" s="171"/>
      <c r="D5" s="171"/>
      <c r="E5" s="17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7" spans="1:46" s="2" customFormat="1" ht="42.75" customHeight="1" x14ac:dyDescent="0.15">
      <c r="A7" s="146" t="s">
        <v>0</v>
      </c>
      <c r="B7" s="144" t="s">
        <v>137</v>
      </c>
      <c r="C7" s="105" t="s">
        <v>97</v>
      </c>
      <c r="D7" s="105" t="s">
        <v>138</v>
      </c>
      <c r="E7" s="105" t="s">
        <v>98</v>
      </c>
      <c r="F7" s="105" t="s">
        <v>99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</row>
    <row r="8" spans="1:46" s="3" customFormat="1" ht="12.75" x14ac:dyDescent="0.2">
      <c r="A8" s="148" t="s">
        <v>89</v>
      </c>
      <c r="B8" s="121"/>
      <c r="C8" s="121"/>
      <c r="D8" s="121"/>
      <c r="E8" s="121"/>
      <c r="F8" s="122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</row>
    <row r="9" spans="1:46" s="6" customFormat="1" ht="12.75" x14ac:dyDescent="0.2">
      <c r="A9" s="135" t="s">
        <v>156</v>
      </c>
      <c r="B9" s="95">
        <v>430332.69</v>
      </c>
      <c r="C9" s="97"/>
      <c r="D9" s="97"/>
      <c r="E9" s="97"/>
      <c r="F9" s="7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</row>
    <row r="10" spans="1:46" s="6" customFormat="1" ht="12.75" x14ac:dyDescent="0.2">
      <c r="A10" s="135" t="s">
        <v>157</v>
      </c>
      <c r="B10" s="95">
        <v>430332.69</v>
      </c>
      <c r="C10" s="97"/>
      <c r="D10" s="97"/>
      <c r="E10" s="97"/>
      <c r="F10" s="7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</row>
    <row r="11" spans="1:46" s="3" customFormat="1" ht="12.75" x14ac:dyDescent="0.2">
      <c r="A11" s="137" t="s">
        <v>94</v>
      </c>
      <c r="B11" s="123">
        <v>430332.69</v>
      </c>
      <c r="C11" s="121"/>
      <c r="D11" s="121"/>
      <c r="E11" s="121"/>
      <c r="F11" s="122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</row>
  </sheetData>
  <mergeCells count="2">
    <mergeCell ref="A3:E3"/>
    <mergeCell ref="A5:E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BB188"/>
  <sheetViews>
    <sheetView zoomScaleNormal="100" workbookViewId="0">
      <selection activeCell="J19" sqref="J19"/>
    </sheetView>
  </sheetViews>
  <sheetFormatPr defaultColWidth="9.140625" defaultRowHeight="11.25" x14ac:dyDescent="0.15"/>
  <cols>
    <col min="1" max="1" width="82.140625" style="1" customWidth="1"/>
    <col min="2" max="2" width="21" style="1" customWidth="1"/>
    <col min="3" max="3" width="15.85546875" style="1" customWidth="1"/>
    <col min="4" max="4" width="15.5703125" style="1" customWidth="1"/>
    <col min="5" max="5" width="0.140625" style="103" customWidth="1"/>
    <col min="6" max="6" width="9.140625" style="103" hidden="1" customWidth="1"/>
    <col min="7" max="54" width="9.140625" style="103"/>
    <col min="55" max="16384" width="9.140625" style="1"/>
  </cols>
  <sheetData>
    <row r="3" spans="1:54" ht="15.75" x14ac:dyDescent="0.25">
      <c r="A3" s="171" t="s">
        <v>206</v>
      </c>
      <c r="B3" s="174"/>
      <c r="C3" s="174"/>
      <c r="D3" s="174"/>
      <c r="E3" s="174"/>
      <c r="F3" s="17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7" spans="1:54" s="2" customFormat="1" ht="60.75" customHeight="1" x14ac:dyDescent="0.15">
      <c r="A7" s="150" t="s">
        <v>0</v>
      </c>
      <c r="B7" s="149" t="s">
        <v>194</v>
      </c>
      <c r="C7" s="151" t="s">
        <v>195</v>
      </c>
      <c r="D7" s="150" t="s">
        <v>196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</row>
    <row r="8" spans="1:54" s="6" customFormat="1" ht="12.75" x14ac:dyDescent="0.2">
      <c r="A8" s="145" t="s">
        <v>158</v>
      </c>
      <c r="B8" s="107">
        <v>3598119.65</v>
      </c>
      <c r="C8" s="107">
        <v>3838877.6</v>
      </c>
      <c r="D8" s="152">
        <v>106.69</v>
      </c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</row>
    <row r="9" spans="1:54" s="6" customFormat="1" ht="12.75" x14ac:dyDescent="0.2">
      <c r="A9" s="136" t="s">
        <v>159</v>
      </c>
      <c r="B9" s="9">
        <v>5791.58</v>
      </c>
      <c r="C9" s="9">
        <v>7779.58</v>
      </c>
      <c r="D9" s="11">
        <v>134.33000000000001</v>
      </c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</row>
    <row r="10" spans="1:54" s="6" customFormat="1" ht="12.75" x14ac:dyDescent="0.2">
      <c r="A10" s="136" t="s">
        <v>160</v>
      </c>
      <c r="B10" s="9">
        <v>17579.36</v>
      </c>
      <c r="C10" s="9">
        <v>23497.75</v>
      </c>
      <c r="D10" s="11">
        <v>133.66999999999999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</row>
    <row r="11" spans="1:54" s="6" customFormat="1" ht="12.75" x14ac:dyDescent="0.2">
      <c r="A11" s="136" t="s">
        <v>161</v>
      </c>
      <c r="B11" s="9">
        <v>17579.36</v>
      </c>
      <c r="C11" s="9">
        <v>23497.75</v>
      </c>
      <c r="D11" s="11">
        <v>133.66999999999999</v>
      </c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</row>
    <row r="12" spans="1:54" s="6" customFormat="1" ht="12.75" x14ac:dyDescent="0.2">
      <c r="A12" s="136" t="s">
        <v>162</v>
      </c>
      <c r="B12" s="11">
        <v>859.36</v>
      </c>
      <c r="C12" s="11">
        <v>859.36</v>
      </c>
      <c r="D12" s="11">
        <v>100</v>
      </c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</row>
    <row r="13" spans="1:54" s="6" customFormat="1" ht="12.75" x14ac:dyDescent="0.2">
      <c r="A13" s="136" t="s">
        <v>163</v>
      </c>
      <c r="B13" s="11">
        <v>859.36</v>
      </c>
      <c r="C13" s="11">
        <v>859.36</v>
      </c>
      <c r="D13" s="11">
        <v>100</v>
      </c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</row>
    <row r="14" spans="1:54" s="6" customFormat="1" ht="12.75" x14ac:dyDescent="0.2">
      <c r="A14" s="136" t="s">
        <v>164</v>
      </c>
      <c r="B14" s="9">
        <v>39800</v>
      </c>
      <c r="C14" s="9">
        <v>36538.550000000003</v>
      </c>
      <c r="D14" s="11">
        <v>91.81</v>
      </c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</row>
    <row r="15" spans="1:54" s="6" customFormat="1" ht="12.75" x14ac:dyDescent="0.2">
      <c r="A15" s="136" t="s">
        <v>165</v>
      </c>
      <c r="B15" s="9">
        <v>39800</v>
      </c>
      <c r="C15" s="9">
        <v>36538.550000000003</v>
      </c>
      <c r="D15" s="11">
        <v>91.81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</row>
    <row r="16" spans="1:54" s="6" customFormat="1" ht="12.75" x14ac:dyDescent="0.2">
      <c r="A16" s="136" t="s">
        <v>166</v>
      </c>
      <c r="B16" s="9">
        <v>202047.19</v>
      </c>
      <c r="C16" s="9">
        <v>200059.19</v>
      </c>
      <c r="D16" s="11">
        <v>99.02</v>
      </c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</row>
    <row r="17" spans="1:54" s="6" customFormat="1" ht="12.75" x14ac:dyDescent="0.2">
      <c r="A17" s="136" t="s">
        <v>167</v>
      </c>
      <c r="B17" s="9">
        <v>202047.19</v>
      </c>
      <c r="C17" s="9">
        <v>200059.19</v>
      </c>
      <c r="D17" s="11">
        <v>99.02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</row>
    <row r="18" spans="1:54" s="6" customFormat="1" ht="12.75" x14ac:dyDescent="0.2">
      <c r="A18" s="136" t="s">
        <v>168</v>
      </c>
      <c r="B18" s="9">
        <v>3521.15</v>
      </c>
      <c r="C18" s="9">
        <v>3521.15</v>
      </c>
      <c r="D18" s="11">
        <v>100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</row>
    <row r="19" spans="1:54" s="6" customFormat="1" ht="25.5" x14ac:dyDescent="0.2">
      <c r="A19" s="136" t="s">
        <v>169</v>
      </c>
      <c r="B19" s="9">
        <v>3521.15</v>
      </c>
      <c r="C19" s="9">
        <v>3521.15</v>
      </c>
      <c r="D19" s="11">
        <v>100</v>
      </c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</row>
    <row r="20" spans="1:54" s="6" customFormat="1" ht="12.75" x14ac:dyDescent="0.2">
      <c r="A20" s="136" t="s">
        <v>170</v>
      </c>
      <c r="B20" s="9">
        <v>3024.47</v>
      </c>
      <c r="C20" s="9">
        <v>6895.07</v>
      </c>
      <c r="D20" s="11">
        <v>227.98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</row>
    <row r="21" spans="1:54" s="6" customFormat="1" ht="12.75" x14ac:dyDescent="0.2">
      <c r="A21" s="136" t="s">
        <v>171</v>
      </c>
      <c r="B21" s="9">
        <v>3024.47</v>
      </c>
      <c r="C21" s="9">
        <v>6895.07</v>
      </c>
      <c r="D21" s="11">
        <v>227.98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</row>
    <row r="22" spans="1:54" s="6" customFormat="1" ht="12.75" x14ac:dyDescent="0.2">
      <c r="A22" s="136" t="s">
        <v>172</v>
      </c>
      <c r="B22" s="9">
        <v>3316574.79</v>
      </c>
      <c r="C22" s="9">
        <v>3555019.95</v>
      </c>
      <c r="D22" s="11">
        <v>107.19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</row>
    <row r="23" spans="1:54" s="6" customFormat="1" ht="12.75" x14ac:dyDescent="0.2">
      <c r="A23" s="136" t="s">
        <v>173</v>
      </c>
      <c r="B23" s="9">
        <v>3316574.79</v>
      </c>
      <c r="C23" s="9">
        <v>3555019.95</v>
      </c>
      <c r="D23" s="11">
        <v>107.19</v>
      </c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</row>
    <row r="24" spans="1:54" s="6" customFormat="1" ht="12.75" x14ac:dyDescent="0.2">
      <c r="A24" s="136" t="s">
        <v>174</v>
      </c>
      <c r="B24" s="9">
        <v>3870.6</v>
      </c>
      <c r="C24" s="8"/>
      <c r="D24" s="8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</row>
    <row r="25" spans="1:54" s="6" customFormat="1" ht="25.5" x14ac:dyDescent="0.2">
      <c r="A25" s="136" t="s">
        <v>175</v>
      </c>
      <c r="B25" s="9">
        <v>3416.66</v>
      </c>
      <c r="C25" s="8"/>
      <c r="D25" s="8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</row>
    <row r="26" spans="1:54" s="6" customFormat="1" ht="25.5" x14ac:dyDescent="0.2">
      <c r="A26" s="136" t="s">
        <v>176</v>
      </c>
      <c r="B26" s="11">
        <v>453.94</v>
      </c>
      <c r="C26" s="8"/>
      <c r="D26" s="8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</row>
    <row r="27" spans="1:54" s="6" customFormat="1" ht="12.75" x14ac:dyDescent="0.2">
      <c r="A27" s="136" t="s">
        <v>177</v>
      </c>
      <c r="B27" s="9">
        <v>2535</v>
      </c>
      <c r="C27" s="9">
        <v>2535</v>
      </c>
      <c r="D27" s="11">
        <v>100</v>
      </c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</row>
    <row r="28" spans="1:54" s="6" customFormat="1" ht="12.75" x14ac:dyDescent="0.2">
      <c r="A28" s="136" t="s">
        <v>178</v>
      </c>
      <c r="B28" s="9">
        <v>2535</v>
      </c>
      <c r="C28" s="9">
        <v>2535</v>
      </c>
      <c r="D28" s="11">
        <v>100</v>
      </c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</row>
    <row r="29" spans="1:54" s="6" customFormat="1" ht="12.75" x14ac:dyDescent="0.2">
      <c r="A29" s="136" t="s">
        <v>179</v>
      </c>
      <c r="B29" s="9">
        <v>1672.15</v>
      </c>
      <c r="C29" s="9">
        <v>1328</v>
      </c>
      <c r="D29" s="11">
        <v>79.42</v>
      </c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</row>
    <row r="30" spans="1:54" s="6" customFormat="1" ht="12.75" x14ac:dyDescent="0.2">
      <c r="A30" s="136" t="s">
        <v>180</v>
      </c>
      <c r="B30" s="9">
        <v>1672.15</v>
      </c>
      <c r="C30" s="9">
        <v>1328</v>
      </c>
      <c r="D30" s="11">
        <v>79.42</v>
      </c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</row>
    <row r="31" spans="1:54" s="6" customFormat="1" ht="12.75" x14ac:dyDescent="0.2">
      <c r="A31" s="136" t="s">
        <v>181</v>
      </c>
      <c r="B31" s="11">
        <v>844</v>
      </c>
      <c r="C31" s="11">
        <v>844</v>
      </c>
      <c r="D31" s="11">
        <v>100</v>
      </c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</row>
    <row r="32" spans="1:54" s="6" customFormat="1" ht="12.75" x14ac:dyDescent="0.2">
      <c r="A32" s="136" t="s">
        <v>182</v>
      </c>
      <c r="B32" s="11">
        <v>844</v>
      </c>
      <c r="C32" s="11">
        <v>844</v>
      </c>
      <c r="D32" s="11">
        <v>100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</row>
    <row r="33" spans="1:54" s="6" customFormat="1" ht="12.75" x14ac:dyDescent="0.2">
      <c r="A33" s="138" t="s">
        <v>183</v>
      </c>
      <c r="B33" s="9">
        <v>1933.24</v>
      </c>
      <c r="C33" s="9">
        <v>1933.24</v>
      </c>
      <c r="D33" s="11">
        <v>100</v>
      </c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</row>
    <row r="34" spans="1:54" s="100" customFormat="1" ht="12.75" x14ac:dyDescent="0.2">
      <c r="A34" s="140" t="s">
        <v>184</v>
      </c>
      <c r="B34" s="98">
        <v>1933.24</v>
      </c>
      <c r="C34" s="98">
        <v>1933.24</v>
      </c>
      <c r="D34" s="99">
        <v>100</v>
      </c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</row>
    <row r="35" spans="1:54" s="6" customFormat="1" ht="12.75" x14ac:dyDescent="0.2">
      <c r="A35" s="136" t="s">
        <v>159</v>
      </c>
      <c r="B35" s="9">
        <v>1933.24</v>
      </c>
      <c r="C35" s="9">
        <v>1933.24</v>
      </c>
      <c r="D35" s="11">
        <v>100</v>
      </c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</row>
    <row r="36" spans="1:54" s="6" customFormat="1" ht="12.75" x14ac:dyDescent="0.2">
      <c r="A36" s="141" t="s">
        <v>36</v>
      </c>
      <c r="B36" s="9">
        <v>1933.24</v>
      </c>
      <c r="C36" s="9">
        <v>1933.24</v>
      </c>
      <c r="D36" s="11">
        <v>100</v>
      </c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</row>
    <row r="37" spans="1:54" s="6" customFormat="1" ht="12.75" x14ac:dyDescent="0.2">
      <c r="A37" s="142" t="s">
        <v>43</v>
      </c>
      <c r="B37" s="97"/>
      <c r="C37" s="96">
        <v>137</v>
      </c>
      <c r="D37" s="97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</row>
    <row r="38" spans="1:54" s="6" customFormat="1" ht="12.75" x14ac:dyDescent="0.2">
      <c r="A38" s="142" t="s">
        <v>44</v>
      </c>
      <c r="B38" s="97"/>
      <c r="C38" s="96">
        <v>640</v>
      </c>
      <c r="D38" s="97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</row>
    <row r="39" spans="1:54" s="6" customFormat="1" ht="12.75" x14ac:dyDescent="0.2">
      <c r="A39" s="142" t="s">
        <v>62</v>
      </c>
      <c r="B39" s="97"/>
      <c r="C39" s="95">
        <v>1156.24</v>
      </c>
      <c r="D39" s="97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</row>
    <row r="40" spans="1:54" s="6" customFormat="1" ht="12.75" x14ac:dyDescent="0.2">
      <c r="A40" s="138" t="s">
        <v>185</v>
      </c>
      <c r="B40" s="9">
        <v>3567122.17</v>
      </c>
      <c r="C40" s="9">
        <v>3815635.21</v>
      </c>
      <c r="D40" s="11">
        <v>106.97</v>
      </c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</row>
    <row r="41" spans="1:54" s="100" customFormat="1" ht="12.75" x14ac:dyDescent="0.2">
      <c r="A41" s="140" t="s">
        <v>186</v>
      </c>
      <c r="B41" s="98">
        <v>3567122.17</v>
      </c>
      <c r="C41" s="98">
        <v>3815635.21</v>
      </c>
      <c r="D41" s="99">
        <v>106.97</v>
      </c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</row>
    <row r="42" spans="1:54" s="6" customFormat="1" ht="12.75" x14ac:dyDescent="0.2">
      <c r="A42" s="136" t="s">
        <v>159</v>
      </c>
      <c r="B42" s="8"/>
      <c r="C42" s="9">
        <v>1988</v>
      </c>
      <c r="D42" s="8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</row>
    <row r="43" spans="1:54" s="6" customFormat="1" ht="12.75" x14ac:dyDescent="0.2">
      <c r="A43" s="141" t="s">
        <v>36</v>
      </c>
      <c r="B43" s="8"/>
      <c r="C43" s="9">
        <v>1988</v>
      </c>
      <c r="D43" s="8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</row>
    <row r="44" spans="1:54" s="6" customFormat="1" ht="12.75" x14ac:dyDescent="0.2">
      <c r="A44" s="142" t="s">
        <v>51</v>
      </c>
      <c r="B44" s="97"/>
      <c r="C44" s="95">
        <v>1988</v>
      </c>
      <c r="D44" s="97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</row>
    <row r="45" spans="1:54" s="6" customFormat="1" ht="12.75" x14ac:dyDescent="0.2">
      <c r="A45" s="136" t="s">
        <v>160</v>
      </c>
      <c r="B45" s="9">
        <v>17579.36</v>
      </c>
      <c r="C45" s="9">
        <v>23497.75</v>
      </c>
      <c r="D45" s="11">
        <v>133.66999999999999</v>
      </c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</row>
    <row r="46" spans="1:54" s="6" customFormat="1" ht="12.75" x14ac:dyDescent="0.2">
      <c r="A46" s="136" t="s">
        <v>161</v>
      </c>
      <c r="B46" s="9">
        <v>17579.36</v>
      </c>
      <c r="C46" s="9">
        <v>23497.75</v>
      </c>
      <c r="D46" s="11">
        <v>133.66999999999999</v>
      </c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</row>
    <row r="47" spans="1:54" s="6" customFormat="1" ht="12.75" x14ac:dyDescent="0.2">
      <c r="A47" s="141" t="s">
        <v>27</v>
      </c>
      <c r="B47" s="9">
        <v>4700</v>
      </c>
      <c r="C47" s="9">
        <v>4091.64</v>
      </c>
      <c r="D47" s="11">
        <v>87.06</v>
      </c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</row>
    <row r="48" spans="1:54" s="6" customFormat="1" ht="12.75" x14ac:dyDescent="0.2">
      <c r="A48" s="142" t="s">
        <v>32</v>
      </c>
      <c r="B48" s="97"/>
      <c r="C48" s="95">
        <v>4091.64</v>
      </c>
      <c r="D48" s="97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</row>
    <row r="49" spans="1:54" s="6" customFormat="1" ht="12.75" x14ac:dyDescent="0.2">
      <c r="A49" s="141" t="s">
        <v>36</v>
      </c>
      <c r="B49" s="9">
        <v>12779.36</v>
      </c>
      <c r="C49" s="9">
        <v>19406.11</v>
      </c>
      <c r="D49" s="11">
        <v>151.86000000000001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</row>
    <row r="50" spans="1:54" s="6" customFormat="1" ht="12.75" x14ac:dyDescent="0.2">
      <c r="A50" s="142" t="s">
        <v>38</v>
      </c>
      <c r="B50" s="97"/>
      <c r="C50" s="95">
        <v>18878.810000000001</v>
      </c>
      <c r="D50" s="97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</row>
    <row r="51" spans="1:54" s="6" customFormat="1" ht="12.75" x14ac:dyDescent="0.2">
      <c r="A51" s="142" t="s">
        <v>56</v>
      </c>
      <c r="B51" s="97"/>
      <c r="C51" s="96">
        <v>258</v>
      </c>
      <c r="D51" s="97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</row>
    <row r="52" spans="1:54" s="6" customFormat="1" ht="12.75" x14ac:dyDescent="0.2">
      <c r="A52" s="142" t="s">
        <v>60</v>
      </c>
      <c r="B52" s="97"/>
      <c r="C52" s="96">
        <v>269.3</v>
      </c>
      <c r="D52" s="97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</row>
    <row r="53" spans="1:54" s="6" customFormat="1" ht="12.75" x14ac:dyDescent="0.2">
      <c r="A53" s="141" t="s">
        <v>75</v>
      </c>
      <c r="B53" s="11">
        <v>100</v>
      </c>
      <c r="C53" s="8"/>
      <c r="D53" s="8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</row>
    <row r="54" spans="1:54" s="6" customFormat="1" ht="12.75" x14ac:dyDescent="0.2">
      <c r="A54" s="136" t="s">
        <v>162</v>
      </c>
      <c r="B54" s="11">
        <v>859.36</v>
      </c>
      <c r="C54" s="11">
        <v>859.36</v>
      </c>
      <c r="D54" s="11">
        <v>100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</row>
    <row r="55" spans="1:54" s="6" customFormat="1" ht="12.75" x14ac:dyDescent="0.2">
      <c r="A55" s="136" t="s">
        <v>163</v>
      </c>
      <c r="B55" s="11">
        <v>859.36</v>
      </c>
      <c r="C55" s="11">
        <v>859.36</v>
      </c>
      <c r="D55" s="11">
        <v>100</v>
      </c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</row>
    <row r="56" spans="1:54" s="6" customFormat="1" ht="12.75" x14ac:dyDescent="0.2">
      <c r="A56" s="141" t="s">
        <v>27</v>
      </c>
      <c r="B56" s="11">
        <v>107.36</v>
      </c>
      <c r="C56" s="11">
        <v>107.36</v>
      </c>
      <c r="D56" s="11">
        <v>100</v>
      </c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</row>
    <row r="57" spans="1:54" s="6" customFormat="1" ht="12.75" x14ac:dyDescent="0.2">
      <c r="A57" s="142" t="s">
        <v>32</v>
      </c>
      <c r="B57" s="97"/>
      <c r="C57" s="96">
        <v>107.36</v>
      </c>
      <c r="D57" s="97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</row>
    <row r="58" spans="1:54" s="6" customFormat="1" ht="12.75" x14ac:dyDescent="0.2">
      <c r="A58" s="141" t="s">
        <v>36</v>
      </c>
      <c r="B58" s="11">
        <v>752</v>
      </c>
      <c r="C58" s="11">
        <v>752</v>
      </c>
      <c r="D58" s="11">
        <v>100</v>
      </c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</row>
    <row r="59" spans="1:54" s="6" customFormat="1" ht="12.75" x14ac:dyDescent="0.2">
      <c r="A59" s="142" t="s">
        <v>38</v>
      </c>
      <c r="B59" s="97"/>
      <c r="C59" s="96">
        <v>752</v>
      </c>
      <c r="D59" s="97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</row>
    <row r="60" spans="1:54" s="6" customFormat="1" ht="12.75" x14ac:dyDescent="0.2">
      <c r="A60" s="136" t="s">
        <v>164</v>
      </c>
      <c r="B60" s="9">
        <v>26523.39</v>
      </c>
      <c r="C60" s="9">
        <v>32035.11</v>
      </c>
      <c r="D60" s="11">
        <v>120.78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</row>
    <row r="61" spans="1:54" s="6" customFormat="1" ht="12.75" x14ac:dyDescent="0.2">
      <c r="A61" s="136" t="s">
        <v>165</v>
      </c>
      <c r="B61" s="9">
        <v>26523.39</v>
      </c>
      <c r="C61" s="9">
        <v>32035.11</v>
      </c>
      <c r="D61" s="11">
        <v>120.78</v>
      </c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</row>
    <row r="62" spans="1:54" s="6" customFormat="1" ht="12.75" x14ac:dyDescent="0.2">
      <c r="A62" s="141" t="s">
        <v>36</v>
      </c>
      <c r="B62" s="9">
        <v>26283.75</v>
      </c>
      <c r="C62" s="9">
        <v>31837.22</v>
      </c>
      <c r="D62" s="11">
        <v>121.13</v>
      </c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</row>
    <row r="63" spans="1:54" s="6" customFormat="1" ht="12.75" x14ac:dyDescent="0.2">
      <c r="A63" s="142" t="s">
        <v>40</v>
      </c>
      <c r="B63" s="97"/>
      <c r="C63" s="96">
        <v>716.28</v>
      </c>
      <c r="D63" s="97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</row>
    <row r="64" spans="1:54" s="6" customFormat="1" ht="12.75" x14ac:dyDescent="0.2">
      <c r="A64" s="142" t="s">
        <v>41</v>
      </c>
      <c r="B64" s="97"/>
      <c r="C64" s="96">
        <v>21</v>
      </c>
      <c r="D64" s="97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</row>
    <row r="65" spans="1:54" s="6" customFormat="1" ht="12.75" x14ac:dyDescent="0.2">
      <c r="A65" s="142" t="s">
        <v>43</v>
      </c>
      <c r="B65" s="97"/>
      <c r="C65" s="95">
        <v>4060.14</v>
      </c>
      <c r="D65" s="97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</row>
    <row r="66" spans="1:54" s="6" customFormat="1" ht="12.75" x14ac:dyDescent="0.2">
      <c r="A66" s="142" t="s">
        <v>44</v>
      </c>
      <c r="B66" s="97"/>
      <c r="C66" s="95">
        <v>10171.290000000001</v>
      </c>
      <c r="D66" s="97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</row>
    <row r="67" spans="1:54" s="6" customFormat="1" ht="12.75" x14ac:dyDescent="0.2">
      <c r="A67" s="142" t="s">
        <v>45</v>
      </c>
      <c r="B67" s="97"/>
      <c r="C67" s="96">
        <v>541.17999999999995</v>
      </c>
      <c r="D67" s="97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</row>
    <row r="68" spans="1:54" s="6" customFormat="1" ht="12.75" x14ac:dyDescent="0.2">
      <c r="A68" s="142" t="s">
        <v>46</v>
      </c>
      <c r="B68" s="97"/>
      <c r="C68" s="95">
        <v>1739.76</v>
      </c>
      <c r="D68" s="97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</row>
    <row r="69" spans="1:54" s="6" customFormat="1" ht="12.75" x14ac:dyDescent="0.2">
      <c r="A69" s="142" t="s">
        <v>47</v>
      </c>
      <c r="B69" s="97"/>
      <c r="C69" s="96">
        <v>437.33</v>
      </c>
      <c r="D69" s="97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4"/>
      <c r="AI69" s="104"/>
      <c r="AJ69" s="104"/>
      <c r="AK69" s="104"/>
      <c r="AL69" s="104"/>
      <c r="AM69" s="104"/>
      <c r="AN69" s="104"/>
      <c r="AO69" s="104"/>
      <c r="AP69" s="104"/>
      <c r="AQ69" s="104"/>
      <c r="AR69" s="104"/>
      <c r="AS69" s="104"/>
      <c r="AT69" s="104"/>
      <c r="AU69" s="104"/>
      <c r="AV69" s="104"/>
      <c r="AW69" s="104"/>
      <c r="AX69" s="104"/>
      <c r="AY69" s="104"/>
      <c r="AZ69" s="104"/>
      <c r="BA69" s="104"/>
      <c r="BB69" s="104"/>
    </row>
    <row r="70" spans="1:54" s="6" customFormat="1" ht="12.75" x14ac:dyDescent="0.2">
      <c r="A70" s="142" t="s">
        <v>48</v>
      </c>
      <c r="B70" s="97"/>
      <c r="C70" s="96">
        <v>147.97</v>
      </c>
      <c r="D70" s="97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4"/>
      <c r="AG70" s="104"/>
      <c r="AH70" s="104"/>
      <c r="AI70" s="104"/>
      <c r="AJ70" s="104"/>
      <c r="AK70" s="104"/>
      <c r="AL70" s="104"/>
      <c r="AM70" s="104"/>
      <c r="AN70" s="104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</row>
    <row r="71" spans="1:54" s="6" customFormat="1" ht="12.75" x14ac:dyDescent="0.2">
      <c r="A71" s="142" t="s">
        <v>50</v>
      </c>
      <c r="B71" s="97"/>
      <c r="C71" s="96">
        <v>23</v>
      </c>
      <c r="D71" s="97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4"/>
      <c r="AI71" s="104"/>
      <c r="AJ71" s="104"/>
      <c r="AK71" s="104"/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</row>
    <row r="72" spans="1:54" s="6" customFormat="1" ht="12.75" x14ac:dyDescent="0.2">
      <c r="A72" s="142" t="s">
        <v>51</v>
      </c>
      <c r="B72" s="97"/>
      <c r="C72" s="95">
        <v>4461.83</v>
      </c>
      <c r="D72" s="97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</row>
    <row r="73" spans="1:54" s="6" customFormat="1" ht="12.75" x14ac:dyDescent="0.2">
      <c r="A73" s="142" t="s">
        <v>53</v>
      </c>
      <c r="B73" s="97"/>
      <c r="C73" s="95">
        <v>2729.23</v>
      </c>
      <c r="D73" s="97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</row>
    <row r="74" spans="1:54" s="6" customFormat="1" ht="12.75" x14ac:dyDescent="0.2">
      <c r="A74" s="142" t="s">
        <v>54</v>
      </c>
      <c r="B74" s="97"/>
      <c r="C74" s="95">
        <v>1458.95</v>
      </c>
      <c r="D74" s="97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</row>
    <row r="75" spans="1:54" s="6" customFormat="1" ht="12.75" x14ac:dyDescent="0.2">
      <c r="A75" s="142" t="s">
        <v>55</v>
      </c>
      <c r="B75" s="97"/>
      <c r="C75" s="96">
        <v>26.9</v>
      </c>
      <c r="D75" s="97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</row>
    <row r="76" spans="1:54" s="6" customFormat="1" ht="12.75" x14ac:dyDescent="0.2">
      <c r="A76" s="142" t="s">
        <v>56</v>
      </c>
      <c r="B76" s="97"/>
      <c r="C76" s="96">
        <v>180</v>
      </c>
      <c r="D76" s="97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</row>
    <row r="77" spans="1:54" s="6" customFormat="1" ht="12.75" x14ac:dyDescent="0.2">
      <c r="A77" s="142" t="s">
        <v>57</v>
      </c>
      <c r="B77" s="97"/>
      <c r="C77" s="95">
        <v>2457.98</v>
      </c>
      <c r="D77" s="97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</row>
    <row r="78" spans="1:54" s="6" customFormat="1" ht="12.75" x14ac:dyDescent="0.2">
      <c r="A78" s="142" t="s">
        <v>58</v>
      </c>
      <c r="B78" s="97"/>
      <c r="C78" s="96">
        <v>949.77</v>
      </c>
      <c r="D78" s="97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</row>
    <row r="79" spans="1:54" s="6" customFormat="1" ht="12.75" x14ac:dyDescent="0.2">
      <c r="A79" s="142" t="s">
        <v>60</v>
      </c>
      <c r="B79" s="97"/>
      <c r="C79" s="96">
        <v>393</v>
      </c>
      <c r="D79" s="97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4"/>
      <c r="AI79" s="104"/>
      <c r="AJ79" s="104"/>
      <c r="AK79" s="104"/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</row>
    <row r="80" spans="1:54" s="6" customFormat="1" ht="12.75" x14ac:dyDescent="0.2">
      <c r="A80" s="142" t="s">
        <v>63</v>
      </c>
      <c r="B80" s="97"/>
      <c r="C80" s="96">
        <v>203.93</v>
      </c>
      <c r="D80" s="97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</row>
    <row r="81" spans="1:54" s="6" customFormat="1" ht="12.75" x14ac:dyDescent="0.2">
      <c r="A81" s="142" t="s">
        <v>65</v>
      </c>
      <c r="B81" s="97"/>
      <c r="C81" s="96">
        <v>440</v>
      </c>
      <c r="D81" s="97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</row>
    <row r="82" spans="1:54" s="6" customFormat="1" ht="12.75" x14ac:dyDescent="0.2">
      <c r="A82" s="142" t="s">
        <v>67</v>
      </c>
      <c r="B82" s="97"/>
      <c r="C82" s="96">
        <v>677.68</v>
      </c>
      <c r="D82" s="97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</row>
    <row r="83" spans="1:54" s="6" customFormat="1" ht="12.75" x14ac:dyDescent="0.2">
      <c r="A83" s="141" t="s">
        <v>68</v>
      </c>
      <c r="B83" s="11">
        <v>139.63999999999999</v>
      </c>
      <c r="C83" s="11">
        <v>56.38</v>
      </c>
      <c r="D83" s="11">
        <v>40.380000000000003</v>
      </c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</row>
    <row r="84" spans="1:54" s="6" customFormat="1" ht="12.75" x14ac:dyDescent="0.2">
      <c r="A84" s="142" t="s">
        <v>72</v>
      </c>
      <c r="B84" s="97"/>
      <c r="C84" s="96">
        <v>43.53</v>
      </c>
      <c r="D84" s="97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</row>
    <row r="85" spans="1:54" s="6" customFormat="1" ht="12.75" x14ac:dyDescent="0.2">
      <c r="A85" s="142" t="s">
        <v>73</v>
      </c>
      <c r="B85" s="97"/>
      <c r="C85" s="96">
        <v>12.85</v>
      </c>
      <c r="D85" s="97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</row>
    <row r="86" spans="1:54" s="6" customFormat="1" ht="12.75" x14ac:dyDescent="0.2">
      <c r="A86" s="141" t="s">
        <v>75</v>
      </c>
      <c r="B86" s="11">
        <v>100</v>
      </c>
      <c r="C86" s="11">
        <v>141.51</v>
      </c>
      <c r="D86" s="11">
        <v>141.51</v>
      </c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</row>
    <row r="87" spans="1:54" s="6" customFormat="1" ht="12.75" x14ac:dyDescent="0.2">
      <c r="A87" s="142" t="s">
        <v>77</v>
      </c>
      <c r="B87" s="97"/>
      <c r="C87" s="96">
        <v>141.51</v>
      </c>
      <c r="D87" s="97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</row>
    <row r="88" spans="1:54" s="6" customFormat="1" ht="12.75" x14ac:dyDescent="0.2">
      <c r="A88" s="136" t="s">
        <v>166</v>
      </c>
      <c r="B88" s="9">
        <v>202047.19</v>
      </c>
      <c r="C88" s="9">
        <v>200059.19</v>
      </c>
      <c r="D88" s="11">
        <v>99.02</v>
      </c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</row>
    <row r="89" spans="1:54" s="6" customFormat="1" ht="12.75" x14ac:dyDescent="0.2">
      <c r="A89" s="136" t="s">
        <v>167</v>
      </c>
      <c r="B89" s="9">
        <v>202047.19</v>
      </c>
      <c r="C89" s="9">
        <v>200059.19</v>
      </c>
      <c r="D89" s="11">
        <v>99.02</v>
      </c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</row>
    <row r="90" spans="1:54" s="6" customFormat="1" ht="12.75" x14ac:dyDescent="0.2">
      <c r="A90" s="141" t="s">
        <v>36</v>
      </c>
      <c r="B90" s="9">
        <v>201782.66</v>
      </c>
      <c r="C90" s="9">
        <v>199807.65</v>
      </c>
      <c r="D90" s="11">
        <v>99.02</v>
      </c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</row>
    <row r="91" spans="1:54" s="6" customFormat="1" ht="12.75" x14ac:dyDescent="0.2">
      <c r="A91" s="142" t="s">
        <v>38</v>
      </c>
      <c r="B91" s="97"/>
      <c r="C91" s="95">
        <v>8788.66</v>
      </c>
      <c r="D91" s="97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</row>
    <row r="92" spans="1:54" s="6" customFormat="1" ht="12.75" x14ac:dyDescent="0.2">
      <c r="A92" s="142" t="s">
        <v>39</v>
      </c>
      <c r="B92" s="97"/>
      <c r="C92" s="95">
        <v>72670.47</v>
      </c>
      <c r="D92" s="97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</row>
    <row r="93" spans="1:54" s="6" customFormat="1" ht="12.75" x14ac:dyDescent="0.2">
      <c r="A93" s="142" t="s">
        <v>40</v>
      </c>
      <c r="B93" s="97"/>
      <c r="C93" s="96">
        <v>530.05999999999995</v>
      </c>
      <c r="D93" s="97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</row>
    <row r="94" spans="1:54" s="6" customFormat="1" ht="12.75" x14ac:dyDescent="0.2">
      <c r="A94" s="142" t="s">
        <v>43</v>
      </c>
      <c r="B94" s="97"/>
      <c r="C94" s="95">
        <v>9992.06</v>
      </c>
      <c r="D94" s="97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4"/>
      <c r="AI94" s="104"/>
      <c r="AJ94" s="104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</row>
    <row r="95" spans="1:54" s="6" customFormat="1" ht="12.75" x14ac:dyDescent="0.2">
      <c r="A95" s="142" t="s">
        <v>44</v>
      </c>
      <c r="B95" s="97"/>
      <c r="C95" s="95">
        <v>10426.129999999999</v>
      </c>
      <c r="D95" s="97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</row>
    <row r="96" spans="1:54" s="6" customFormat="1" ht="12.75" x14ac:dyDescent="0.2">
      <c r="A96" s="142" t="s">
        <v>45</v>
      </c>
      <c r="B96" s="97"/>
      <c r="C96" s="95">
        <v>52461.11</v>
      </c>
      <c r="D96" s="97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</row>
    <row r="97" spans="1:54" s="6" customFormat="1" ht="12.75" x14ac:dyDescent="0.2">
      <c r="A97" s="142" t="s">
        <v>46</v>
      </c>
      <c r="B97" s="97"/>
      <c r="C97" s="95">
        <v>1685.69</v>
      </c>
      <c r="D97" s="97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</row>
    <row r="98" spans="1:54" s="6" customFormat="1" ht="12.75" x14ac:dyDescent="0.2">
      <c r="A98" s="142" t="s">
        <v>48</v>
      </c>
      <c r="B98" s="97"/>
      <c r="C98" s="95">
        <v>1235.93</v>
      </c>
      <c r="D98" s="97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</row>
    <row r="99" spans="1:54" s="6" customFormat="1" ht="12.75" x14ac:dyDescent="0.2">
      <c r="A99" s="142" t="s">
        <v>50</v>
      </c>
      <c r="B99" s="97"/>
      <c r="C99" s="95">
        <v>3600.62</v>
      </c>
      <c r="D99" s="97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</row>
    <row r="100" spans="1:54" s="6" customFormat="1" ht="12.75" x14ac:dyDescent="0.2">
      <c r="A100" s="142" t="s">
        <v>51</v>
      </c>
      <c r="B100" s="97"/>
      <c r="C100" s="95">
        <v>4345.12</v>
      </c>
      <c r="D100" s="97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04"/>
      <c r="AA100" s="104"/>
      <c r="AB100" s="104"/>
      <c r="AC100" s="104"/>
      <c r="AD100" s="104"/>
      <c r="AE100" s="104"/>
      <c r="AF100" s="104"/>
      <c r="AG100" s="104"/>
      <c r="AH100" s="104"/>
      <c r="AI100" s="104"/>
      <c r="AJ100" s="104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</row>
    <row r="101" spans="1:54" s="6" customFormat="1" ht="12.75" x14ac:dyDescent="0.2">
      <c r="A101" s="142" t="s">
        <v>53</v>
      </c>
      <c r="B101" s="97"/>
      <c r="C101" s="95">
        <v>25032.41</v>
      </c>
      <c r="D101" s="97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</row>
    <row r="102" spans="1:54" s="6" customFormat="1" ht="12.75" x14ac:dyDescent="0.2">
      <c r="A102" s="142" t="s">
        <v>55</v>
      </c>
      <c r="B102" s="97"/>
      <c r="C102" s="95">
        <v>2536.96</v>
      </c>
      <c r="D102" s="97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</row>
    <row r="103" spans="1:54" s="6" customFormat="1" ht="12.75" x14ac:dyDescent="0.2">
      <c r="A103" s="142" t="s">
        <v>56</v>
      </c>
      <c r="B103" s="97"/>
      <c r="C103" s="96">
        <v>930</v>
      </c>
      <c r="D103" s="97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</row>
    <row r="104" spans="1:54" s="6" customFormat="1" ht="12.75" x14ac:dyDescent="0.2">
      <c r="A104" s="142" t="s">
        <v>57</v>
      </c>
      <c r="B104" s="97"/>
      <c r="C104" s="95">
        <v>3074.18</v>
      </c>
      <c r="D104" s="97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</row>
    <row r="105" spans="1:54" s="6" customFormat="1" ht="12.75" x14ac:dyDescent="0.2">
      <c r="A105" s="142" t="s">
        <v>58</v>
      </c>
      <c r="B105" s="97"/>
      <c r="C105" s="95">
        <v>2458.25</v>
      </c>
      <c r="D105" s="97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</row>
    <row r="106" spans="1:54" s="6" customFormat="1" ht="12.75" x14ac:dyDescent="0.2">
      <c r="A106" s="142" t="s">
        <v>64</v>
      </c>
      <c r="B106" s="97"/>
      <c r="C106" s="96">
        <v>40</v>
      </c>
      <c r="D106" s="97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</row>
    <row r="107" spans="1:54" s="6" customFormat="1" ht="12.75" x14ac:dyDescent="0.2">
      <c r="A107" s="141" t="s">
        <v>68</v>
      </c>
      <c r="B107" s="11">
        <v>264.52999999999997</v>
      </c>
      <c r="C107" s="11">
        <v>251.54</v>
      </c>
      <c r="D107" s="11">
        <v>95.09</v>
      </c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</row>
    <row r="108" spans="1:54" s="6" customFormat="1" ht="12.75" x14ac:dyDescent="0.2">
      <c r="A108" s="142" t="s">
        <v>72</v>
      </c>
      <c r="B108" s="97"/>
      <c r="C108" s="96">
        <v>251.54</v>
      </c>
      <c r="D108" s="97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</row>
    <row r="109" spans="1:54" s="6" customFormat="1" ht="12.75" x14ac:dyDescent="0.2">
      <c r="A109" s="136" t="s">
        <v>168</v>
      </c>
      <c r="B109" s="9">
        <v>2764.15</v>
      </c>
      <c r="C109" s="9">
        <v>2764.15</v>
      </c>
      <c r="D109" s="11">
        <v>100</v>
      </c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</row>
    <row r="110" spans="1:54" s="6" customFormat="1" ht="25.5" x14ac:dyDescent="0.2">
      <c r="A110" s="136" t="s">
        <v>169</v>
      </c>
      <c r="B110" s="9">
        <v>2764.15</v>
      </c>
      <c r="C110" s="9">
        <v>2764.15</v>
      </c>
      <c r="D110" s="11">
        <v>100</v>
      </c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</row>
    <row r="111" spans="1:54" s="6" customFormat="1" ht="12.75" x14ac:dyDescent="0.2">
      <c r="A111" s="141" t="s">
        <v>36</v>
      </c>
      <c r="B111" s="9">
        <v>2764.15</v>
      </c>
      <c r="C111" s="9">
        <v>2764.15</v>
      </c>
      <c r="D111" s="11">
        <v>100</v>
      </c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</row>
    <row r="112" spans="1:54" s="6" customFormat="1" ht="12.75" x14ac:dyDescent="0.2">
      <c r="A112" s="142" t="s">
        <v>44</v>
      </c>
      <c r="B112" s="97"/>
      <c r="C112" s="96">
        <v>663.87</v>
      </c>
      <c r="D112" s="97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</row>
    <row r="113" spans="1:54" s="6" customFormat="1" ht="12.75" x14ac:dyDescent="0.2">
      <c r="A113" s="142" t="s">
        <v>47</v>
      </c>
      <c r="B113" s="97"/>
      <c r="C113" s="96">
        <v>462.14</v>
      </c>
      <c r="D113" s="97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104"/>
      <c r="AG113" s="104"/>
      <c r="AH113" s="104"/>
      <c r="AI113" s="104"/>
      <c r="AJ113" s="104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</row>
    <row r="114" spans="1:54" s="6" customFormat="1" ht="12.75" x14ac:dyDescent="0.2">
      <c r="A114" s="142" t="s">
        <v>51</v>
      </c>
      <c r="B114" s="97"/>
      <c r="C114" s="95">
        <v>1638.14</v>
      </c>
      <c r="D114" s="97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4"/>
      <c r="AI114" s="104"/>
      <c r="AJ114" s="104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</row>
    <row r="115" spans="1:54" s="6" customFormat="1" ht="12.75" x14ac:dyDescent="0.2">
      <c r="A115" s="136" t="s">
        <v>172</v>
      </c>
      <c r="B115" s="9">
        <v>3313989.57</v>
      </c>
      <c r="C115" s="9">
        <v>3551416.65</v>
      </c>
      <c r="D115" s="11">
        <v>107.16</v>
      </c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</row>
    <row r="116" spans="1:54" s="6" customFormat="1" ht="12.75" x14ac:dyDescent="0.2">
      <c r="A116" s="136" t="s">
        <v>173</v>
      </c>
      <c r="B116" s="9">
        <v>3313989.57</v>
      </c>
      <c r="C116" s="9">
        <v>3551416.65</v>
      </c>
      <c r="D116" s="11">
        <v>107.16</v>
      </c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04"/>
      <c r="AA116" s="104"/>
      <c r="AB116" s="104"/>
      <c r="AC116" s="104"/>
      <c r="AD116" s="104"/>
      <c r="AE116" s="104"/>
      <c r="AF116" s="104"/>
      <c r="AG116" s="104"/>
      <c r="AH116" s="104"/>
      <c r="AI116" s="104"/>
      <c r="AJ116" s="104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</row>
    <row r="117" spans="1:54" s="6" customFormat="1" ht="12.75" x14ac:dyDescent="0.2">
      <c r="A117" s="141" t="s">
        <v>27</v>
      </c>
      <c r="B117" s="9">
        <v>3299602.15</v>
      </c>
      <c r="C117" s="9">
        <v>3538467.6</v>
      </c>
      <c r="D117" s="11">
        <v>107.24</v>
      </c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</row>
    <row r="118" spans="1:54" s="6" customFormat="1" ht="12.75" x14ac:dyDescent="0.2">
      <c r="A118" s="142" t="s">
        <v>29</v>
      </c>
      <c r="B118" s="97"/>
      <c r="C118" s="95">
        <v>2859844.86</v>
      </c>
      <c r="D118" s="97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</row>
    <row r="119" spans="1:54" s="6" customFormat="1" ht="12.75" x14ac:dyDescent="0.2">
      <c r="A119" s="142" t="s">
        <v>30</v>
      </c>
      <c r="B119" s="97"/>
      <c r="C119" s="95">
        <v>83887.73</v>
      </c>
      <c r="D119" s="97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</row>
    <row r="120" spans="1:54" s="6" customFormat="1" ht="12.75" x14ac:dyDescent="0.2">
      <c r="A120" s="142" t="s">
        <v>32</v>
      </c>
      <c r="B120" s="97"/>
      <c r="C120" s="95">
        <v>107133.8</v>
      </c>
      <c r="D120" s="97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  <c r="AF120" s="104"/>
      <c r="AG120" s="104"/>
      <c r="AH120" s="104"/>
      <c r="AI120" s="104"/>
      <c r="AJ120" s="104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</row>
    <row r="121" spans="1:54" s="6" customFormat="1" ht="12.75" x14ac:dyDescent="0.2">
      <c r="A121" s="142" t="s">
        <v>34</v>
      </c>
      <c r="B121" s="97"/>
      <c r="C121" s="95">
        <v>487601.21</v>
      </c>
      <c r="D121" s="97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  <c r="AF121" s="104"/>
      <c r="AG121" s="104"/>
      <c r="AH121" s="104"/>
      <c r="AI121" s="104"/>
      <c r="AJ121" s="104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</row>
    <row r="122" spans="1:54" s="6" customFormat="1" ht="12.75" x14ac:dyDescent="0.2">
      <c r="A122" s="141" t="s">
        <v>36</v>
      </c>
      <c r="B122" s="9">
        <v>14250.33</v>
      </c>
      <c r="C122" s="9">
        <v>12703.61</v>
      </c>
      <c r="D122" s="11">
        <v>89.15</v>
      </c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</row>
    <row r="123" spans="1:54" s="6" customFormat="1" ht="12.75" x14ac:dyDescent="0.2">
      <c r="A123" s="142" t="s">
        <v>38</v>
      </c>
      <c r="B123" s="97"/>
      <c r="C123" s="96">
        <v>234.5</v>
      </c>
      <c r="D123" s="97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04"/>
      <c r="AE123" s="104"/>
      <c r="AF123" s="104"/>
      <c r="AG123" s="104"/>
      <c r="AH123" s="104"/>
      <c r="AI123" s="104"/>
      <c r="AJ123" s="104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</row>
    <row r="124" spans="1:54" s="6" customFormat="1" ht="12.75" x14ac:dyDescent="0.2">
      <c r="A124" s="142" t="s">
        <v>43</v>
      </c>
      <c r="B124" s="97"/>
      <c r="C124" s="95">
        <v>1190.55</v>
      </c>
      <c r="D124" s="97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</row>
    <row r="125" spans="1:54" s="6" customFormat="1" ht="12.75" x14ac:dyDescent="0.2">
      <c r="A125" s="142" t="s">
        <v>44</v>
      </c>
      <c r="B125" s="97"/>
      <c r="C125" s="96">
        <v>134.55000000000001</v>
      </c>
      <c r="D125" s="97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4"/>
      <c r="AH125" s="104"/>
      <c r="AI125" s="104"/>
      <c r="AJ125" s="104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</row>
    <row r="126" spans="1:54" s="6" customFormat="1" ht="12.75" x14ac:dyDescent="0.2">
      <c r="A126" s="142" t="s">
        <v>56</v>
      </c>
      <c r="B126" s="97"/>
      <c r="C126" s="95">
        <v>3656.01</v>
      </c>
      <c r="D126" s="97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  <c r="AF126" s="104"/>
      <c r="AG126" s="104"/>
      <c r="AH126" s="104"/>
      <c r="AI126" s="104"/>
      <c r="AJ126" s="104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</row>
    <row r="127" spans="1:54" s="6" customFormat="1" ht="12.75" x14ac:dyDescent="0.2">
      <c r="A127" s="142" t="s">
        <v>65</v>
      </c>
      <c r="B127" s="97"/>
      <c r="C127" s="95">
        <v>7488</v>
      </c>
      <c r="D127" s="97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  <c r="AF127" s="104"/>
      <c r="AG127" s="104"/>
      <c r="AH127" s="104"/>
      <c r="AI127" s="104"/>
      <c r="AJ127" s="104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</row>
    <row r="128" spans="1:54" s="6" customFormat="1" ht="12.75" x14ac:dyDescent="0.2">
      <c r="A128" s="141" t="s">
        <v>68</v>
      </c>
      <c r="B128" s="11">
        <v>10</v>
      </c>
      <c r="C128" s="8"/>
      <c r="D128" s="8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4"/>
      <c r="AH128" s="104"/>
      <c r="AI128" s="104"/>
      <c r="AJ128" s="104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</row>
    <row r="129" spans="1:54" s="6" customFormat="1" ht="12.75" x14ac:dyDescent="0.2">
      <c r="A129" s="141" t="s">
        <v>75</v>
      </c>
      <c r="B129" s="11">
        <v>127.09</v>
      </c>
      <c r="C129" s="11">
        <v>245.44</v>
      </c>
      <c r="D129" s="11">
        <v>193.12</v>
      </c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B129" s="104"/>
      <c r="AC129" s="104"/>
      <c r="AD129" s="104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</row>
    <row r="130" spans="1:54" s="6" customFormat="1" ht="12.75" x14ac:dyDescent="0.2">
      <c r="A130" s="142" t="s">
        <v>77</v>
      </c>
      <c r="B130" s="97"/>
      <c r="C130" s="96">
        <v>245.44</v>
      </c>
      <c r="D130" s="97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</row>
    <row r="131" spans="1:54" s="6" customFormat="1" ht="12.75" x14ac:dyDescent="0.2">
      <c r="A131" s="136" t="s">
        <v>177</v>
      </c>
      <c r="B131" s="9">
        <v>2535</v>
      </c>
      <c r="C131" s="9">
        <v>2535</v>
      </c>
      <c r="D131" s="11">
        <v>100</v>
      </c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04"/>
      <c r="AJ131" s="104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</row>
    <row r="132" spans="1:54" s="6" customFormat="1" ht="12.75" x14ac:dyDescent="0.2">
      <c r="A132" s="136" t="s">
        <v>178</v>
      </c>
      <c r="B132" s="9">
        <v>2535</v>
      </c>
      <c r="C132" s="9">
        <v>2535</v>
      </c>
      <c r="D132" s="11">
        <v>100</v>
      </c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  <c r="AF132" s="104"/>
      <c r="AG132" s="104"/>
      <c r="AH132" s="104"/>
      <c r="AI132" s="104"/>
      <c r="AJ132" s="104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</row>
    <row r="133" spans="1:54" s="6" customFormat="1" ht="12.75" x14ac:dyDescent="0.2">
      <c r="A133" s="141" t="s">
        <v>36</v>
      </c>
      <c r="B133" s="9">
        <v>2535</v>
      </c>
      <c r="C133" s="9">
        <v>2535</v>
      </c>
      <c r="D133" s="11">
        <v>100</v>
      </c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</row>
    <row r="134" spans="1:54" s="6" customFormat="1" ht="12.75" x14ac:dyDescent="0.2">
      <c r="A134" s="142" t="s">
        <v>43</v>
      </c>
      <c r="B134" s="97"/>
      <c r="C134" s="95">
        <v>2535</v>
      </c>
      <c r="D134" s="97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  <c r="AF134" s="104"/>
      <c r="AG134" s="104"/>
      <c r="AH134" s="104"/>
      <c r="AI134" s="104"/>
      <c r="AJ134" s="104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</row>
    <row r="135" spans="1:54" s="6" customFormat="1" ht="12.75" x14ac:dyDescent="0.2">
      <c r="A135" s="136" t="s">
        <v>179</v>
      </c>
      <c r="B135" s="11">
        <v>824.15</v>
      </c>
      <c r="C135" s="11">
        <v>480</v>
      </c>
      <c r="D135" s="11">
        <v>58.24</v>
      </c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</row>
    <row r="136" spans="1:54" s="6" customFormat="1" ht="12.75" x14ac:dyDescent="0.2">
      <c r="A136" s="136" t="s">
        <v>180</v>
      </c>
      <c r="B136" s="11">
        <v>824.15</v>
      </c>
      <c r="C136" s="11">
        <v>480</v>
      </c>
      <c r="D136" s="11">
        <v>58.24</v>
      </c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04"/>
      <c r="V136" s="104"/>
      <c r="W136" s="104"/>
      <c r="X136" s="104"/>
      <c r="Y136" s="104"/>
      <c r="Z136" s="104"/>
      <c r="AA136" s="104"/>
      <c r="AB136" s="104"/>
      <c r="AC136" s="104"/>
      <c r="AD136" s="104"/>
      <c r="AE136" s="104"/>
      <c r="AF136" s="104"/>
      <c r="AG136" s="104"/>
      <c r="AH136" s="104"/>
      <c r="AI136" s="104"/>
      <c r="AJ136" s="104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</row>
    <row r="137" spans="1:54" s="6" customFormat="1" ht="12.75" x14ac:dyDescent="0.2">
      <c r="A137" s="141" t="s">
        <v>36</v>
      </c>
      <c r="B137" s="11">
        <v>824.15</v>
      </c>
      <c r="C137" s="11">
        <v>480</v>
      </c>
      <c r="D137" s="11">
        <v>58.24</v>
      </c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4"/>
      <c r="AH137" s="104"/>
      <c r="AI137" s="104"/>
      <c r="AJ137" s="104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</row>
    <row r="138" spans="1:54" s="6" customFormat="1" ht="12.75" x14ac:dyDescent="0.2">
      <c r="A138" s="142" t="s">
        <v>38</v>
      </c>
      <c r="B138" s="97"/>
      <c r="C138" s="96">
        <v>480</v>
      </c>
      <c r="D138" s="97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</row>
    <row r="139" spans="1:54" s="6" customFormat="1" ht="12.75" x14ac:dyDescent="0.2">
      <c r="A139" s="138" t="s">
        <v>187</v>
      </c>
      <c r="B139" s="9">
        <v>13205.91</v>
      </c>
      <c r="C139" s="9">
        <v>13205.91</v>
      </c>
      <c r="D139" s="11">
        <v>100</v>
      </c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</row>
    <row r="140" spans="1:54" s="100" customFormat="1" ht="12.75" x14ac:dyDescent="0.2">
      <c r="A140" s="140" t="s">
        <v>188</v>
      </c>
      <c r="B140" s="98">
        <v>10753.41</v>
      </c>
      <c r="C140" s="98">
        <v>10753.41</v>
      </c>
      <c r="D140" s="99">
        <v>100</v>
      </c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</row>
    <row r="141" spans="1:54" s="6" customFormat="1" ht="12.75" x14ac:dyDescent="0.2">
      <c r="A141" s="136" t="s">
        <v>159</v>
      </c>
      <c r="B141" s="9">
        <v>3858.34</v>
      </c>
      <c r="C141" s="9">
        <v>3858.34</v>
      </c>
      <c r="D141" s="11">
        <v>100</v>
      </c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4"/>
      <c r="AH141" s="104"/>
      <c r="AI141" s="104"/>
      <c r="AJ141" s="104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</row>
    <row r="142" spans="1:54" s="6" customFormat="1" ht="12.75" x14ac:dyDescent="0.2">
      <c r="A142" s="141" t="s">
        <v>27</v>
      </c>
      <c r="B142" s="9">
        <v>3858.34</v>
      </c>
      <c r="C142" s="9">
        <v>3858.34</v>
      </c>
      <c r="D142" s="11">
        <v>100</v>
      </c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</row>
    <row r="143" spans="1:54" s="6" customFormat="1" ht="12.75" x14ac:dyDescent="0.2">
      <c r="A143" s="142" t="s">
        <v>29</v>
      </c>
      <c r="B143" s="97"/>
      <c r="C143" s="95">
        <v>3858.34</v>
      </c>
      <c r="D143" s="97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  <c r="AF143" s="104"/>
      <c r="AG143" s="104"/>
      <c r="AH143" s="104"/>
      <c r="AI143" s="104"/>
      <c r="AJ143" s="104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</row>
    <row r="144" spans="1:54" s="6" customFormat="1" ht="12.75" x14ac:dyDescent="0.2">
      <c r="A144" s="136" t="s">
        <v>170</v>
      </c>
      <c r="B144" s="9">
        <v>3024.47</v>
      </c>
      <c r="C144" s="9">
        <v>6895.07</v>
      </c>
      <c r="D144" s="11">
        <v>227.98</v>
      </c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  <c r="AF144" s="104"/>
      <c r="AG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</row>
    <row r="145" spans="1:54" s="6" customFormat="1" ht="12.75" x14ac:dyDescent="0.2">
      <c r="A145" s="136" t="s">
        <v>171</v>
      </c>
      <c r="B145" s="9">
        <v>3024.47</v>
      </c>
      <c r="C145" s="9">
        <v>6895.07</v>
      </c>
      <c r="D145" s="11">
        <v>227.98</v>
      </c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  <c r="AF145" s="104"/>
      <c r="AG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</row>
    <row r="146" spans="1:54" s="6" customFormat="1" ht="12.75" x14ac:dyDescent="0.2">
      <c r="A146" s="141" t="s">
        <v>27</v>
      </c>
      <c r="B146" s="9">
        <v>2884.59</v>
      </c>
      <c r="C146" s="9">
        <v>6623.01</v>
      </c>
      <c r="D146" s="11">
        <v>229.6</v>
      </c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</row>
    <row r="147" spans="1:54" s="6" customFormat="1" ht="12.75" x14ac:dyDescent="0.2">
      <c r="A147" s="142" t="s">
        <v>29</v>
      </c>
      <c r="B147" s="97"/>
      <c r="C147" s="95">
        <v>4795.16</v>
      </c>
      <c r="D147" s="97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  <c r="W147" s="104"/>
      <c r="X147" s="104"/>
      <c r="Y147" s="104"/>
      <c r="Z147" s="104"/>
      <c r="AA147" s="104"/>
      <c r="AB147" s="104"/>
      <c r="AC147" s="104"/>
      <c r="AD147" s="104"/>
      <c r="AE147" s="104"/>
      <c r="AF147" s="104"/>
      <c r="AG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</row>
    <row r="148" spans="1:54" s="6" customFormat="1" ht="12.75" x14ac:dyDescent="0.2">
      <c r="A148" s="142" t="s">
        <v>32</v>
      </c>
      <c r="B148" s="97"/>
      <c r="C148" s="96">
        <v>400</v>
      </c>
      <c r="D148" s="97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4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</row>
    <row r="149" spans="1:54" s="6" customFormat="1" ht="12.75" x14ac:dyDescent="0.2">
      <c r="A149" s="142" t="s">
        <v>34</v>
      </c>
      <c r="B149" s="97"/>
      <c r="C149" s="95">
        <v>1427.85</v>
      </c>
      <c r="D149" s="97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4"/>
      <c r="X149" s="104"/>
      <c r="Y149" s="104"/>
      <c r="Z149" s="104"/>
      <c r="AA149" s="104"/>
      <c r="AB149" s="104"/>
      <c r="AC149" s="104"/>
      <c r="AD149" s="104"/>
      <c r="AE149" s="104"/>
      <c r="AF149" s="104"/>
      <c r="AG149" s="104"/>
      <c r="AH149" s="104"/>
      <c r="AI149" s="104"/>
      <c r="AJ149" s="104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</row>
    <row r="150" spans="1:54" s="6" customFormat="1" ht="12.75" x14ac:dyDescent="0.2">
      <c r="A150" s="141" t="s">
        <v>36</v>
      </c>
      <c r="B150" s="11">
        <v>139.88</v>
      </c>
      <c r="C150" s="11">
        <v>272.06</v>
      </c>
      <c r="D150" s="11">
        <v>194.5</v>
      </c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104"/>
      <c r="X150" s="104"/>
      <c r="Y150" s="104"/>
      <c r="Z150" s="104"/>
      <c r="AA150" s="104"/>
      <c r="AB150" s="104"/>
      <c r="AC150" s="104"/>
      <c r="AD150" s="104"/>
      <c r="AE150" s="104"/>
      <c r="AF150" s="104"/>
      <c r="AG150" s="104"/>
      <c r="AH150" s="104"/>
      <c r="AI150" s="104"/>
      <c r="AJ150" s="104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</row>
    <row r="151" spans="1:54" s="6" customFormat="1" ht="12.75" x14ac:dyDescent="0.2">
      <c r="A151" s="142" t="s">
        <v>39</v>
      </c>
      <c r="B151" s="97"/>
      <c r="C151" s="96">
        <v>272.06</v>
      </c>
      <c r="D151" s="97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04"/>
      <c r="V151" s="104"/>
      <c r="W151" s="104"/>
      <c r="X151" s="104"/>
      <c r="Y151" s="104"/>
      <c r="Z151" s="104"/>
      <c r="AA151" s="104"/>
      <c r="AB151" s="104"/>
      <c r="AC151" s="104"/>
      <c r="AD151" s="104"/>
      <c r="AE151" s="104"/>
      <c r="AF151" s="104"/>
      <c r="AG151" s="104"/>
      <c r="AH151" s="104"/>
      <c r="AI151" s="104"/>
      <c r="AJ151" s="104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</row>
    <row r="152" spans="1:54" s="6" customFormat="1" ht="12.75" x14ac:dyDescent="0.2">
      <c r="A152" s="136" t="s">
        <v>174</v>
      </c>
      <c r="B152" s="9">
        <v>3870.6</v>
      </c>
      <c r="C152" s="8"/>
      <c r="D152" s="8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04"/>
      <c r="V152" s="104"/>
      <c r="W152" s="104"/>
      <c r="X152" s="104"/>
      <c r="Y152" s="104"/>
      <c r="Z152" s="104"/>
      <c r="AA152" s="104"/>
      <c r="AB152" s="104"/>
      <c r="AC152" s="104"/>
      <c r="AD152" s="104"/>
      <c r="AE152" s="104"/>
      <c r="AF152" s="104"/>
      <c r="AG152" s="104"/>
      <c r="AH152" s="104"/>
      <c r="AI152" s="104"/>
      <c r="AJ152" s="104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</row>
    <row r="153" spans="1:54" s="6" customFormat="1" ht="25.5" x14ac:dyDescent="0.2">
      <c r="A153" s="136" t="s">
        <v>175</v>
      </c>
      <c r="B153" s="9">
        <v>3416.66</v>
      </c>
      <c r="C153" s="8"/>
      <c r="D153" s="8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</row>
    <row r="154" spans="1:54" s="6" customFormat="1" ht="12.75" x14ac:dyDescent="0.2">
      <c r="A154" s="141" t="s">
        <v>27</v>
      </c>
      <c r="B154" s="9">
        <v>3416.66</v>
      </c>
      <c r="C154" s="8"/>
      <c r="D154" s="8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4"/>
      <c r="X154" s="104"/>
      <c r="Y154" s="104"/>
      <c r="Z154" s="104"/>
      <c r="AA154" s="104"/>
      <c r="AB154" s="104"/>
      <c r="AC154" s="104"/>
      <c r="AD154" s="104"/>
      <c r="AE154" s="104"/>
      <c r="AF154" s="104"/>
      <c r="AG154" s="104"/>
      <c r="AH154" s="104"/>
      <c r="AI154" s="104"/>
      <c r="AJ154" s="104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</row>
    <row r="155" spans="1:54" s="6" customFormat="1" ht="12.75" x14ac:dyDescent="0.2">
      <c r="A155" s="142" t="s">
        <v>29</v>
      </c>
      <c r="B155" s="97"/>
      <c r="C155" s="97"/>
      <c r="D155" s="97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04"/>
      <c r="V155" s="104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4"/>
      <c r="AH155" s="104"/>
      <c r="AI155" s="104"/>
      <c r="AJ155" s="104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</row>
    <row r="156" spans="1:54" s="6" customFormat="1" ht="25.5" x14ac:dyDescent="0.2">
      <c r="A156" s="136" t="s">
        <v>176</v>
      </c>
      <c r="B156" s="11">
        <v>453.94</v>
      </c>
      <c r="C156" s="8"/>
      <c r="D156" s="8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4"/>
      <c r="AH156" s="104"/>
      <c r="AI156" s="104"/>
      <c r="AJ156" s="104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</row>
    <row r="157" spans="1:54" s="6" customFormat="1" ht="12.75" x14ac:dyDescent="0.2">
      <c r="A157" s="141" t="s">
        <v>27</v>
      </c>
      <c r="B157" s="11">
        <v>321.76</v>
      </c>
      <c r="C157" s="8"/>
      <c r="D157" s="8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4"/>
      <c r="AH157" s="104"/>
      <c r="AI157" s="104"/>
      <c r="AJ157" s="104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</row>
    <row r="158" spans="1:54" s="6" customFormat="1" ht="12.75" x14ac:dyDescent="0.2">
      <c r="A158" s="142" t="s">
        <v>34</v>
      </c>
      <c r="B158" s="97"/>
      <c r="C158" s="97"/>
      <c r="D158" s="97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04"/>
      <c r="V158" s="104"/>
      <c r="W158" s="104"/>
      <c r="X158" s="104"/>
      <c r="Y158" s="104"/>
      <c r="Z158" s="104"/>
      <c r="AA158" s="104"/>
      <c r="AB158" s="104"/>
      <c r="AC158" s="104"/>
      <c r="AD158" s="104"/>
      <c r="AE158" s="104"/>
      <c r="AF158" s="104"/>
      <c r="AG158" s="104"/>
      <c r="AH158" s="104"/>
      <c r="AI158" s="104"/>
      <c r="AJ158" s="104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</row>
    <row r="159" spans="1:54" s="6" customFormat="1" ht="12.75" x14ac:dyDescent="0.2">
      <c r="A159" s="141" t="s">
        <v>36</v>
      </c>
      <c r="B159" s="11">
        <v>132.18</v>
      </c>
      <c r="C159" s="8"/>
      <c r="D159" s="8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04"/>
      <c r="V159" s="104"/>
      <c r="W159" s="104"/>
      <c r="X159" s="104"/>
      <c r="Y159" s="104"/>
      <c r="Z159" s="104"/>
      <c r="AA159" s="104"/>
      <c r="AB159" s="104"/>
      <c r="AC159" s="104"/>
      <c r="AD159" s="104"/>
      <c r="AE159" s="104"/>
      <c r="AF159" s="104"/>
      <c r="AG159" s="104"/>
      <c r="AH159" s="104"/>
      <c r="AI159" s="104"/>
      <c r="AJ159" s="104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</row>
    <row r="160" spans="1:54" s="6" customFormat="1" ht="12.75" x14ac:dyDescent="0.2">
      <c r="A160" s="142" t="s">
        <v>39</v>
      </c>
      <c r="B160" s="97"/>
      <c r="C160" s="97"/>
      <c r="D160" s="97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4"/>
      <c r="X160" s="104"/>
      <c r="Y160" s="104"/>
      <c r="Z160" s="104"/>
      <c r="AA160" s="104"/>
      <c r="AB160" s="104"/>
      <c r="AC160" s="104"/>
      <c r="AD160" s="104"/>
      <c r="AE160" s="104"/>
      <c r="AF160" s="104"/>
      <c r="AG160" s="104"/>
      <c r="AH160" s="104"/>
      <c r="AI160" s="104"/>
      <c r="AJ160" s="104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</row>
    <row r="161" spans="1:54" s="100" customFormat="1" ht="12.75" x14ac:dyDescent="0.2">
      <c r="A161" s="140" t="s">
        <v>189</v>
      </c>
      <c r="B161" s="98">
        <v>2452.5</v>
      </c>
      <c r="C161" s="98">
        <v>2452.5</v>
      </c>
      <c r="D161" s="99">
        <v>100</v>
      </c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4"/>
      <c r="AB161" s="104"/>
      <c r="AC161" s="104"/>
      <c r="AD161" s="104"/>
      <c r="AE161" s="104"/>
      <c r="AF161" s="104"/>
      <c r="AG161" s="104"/>
      <c r="AH161" s="104"/>
      <c r="AI161" s="104"/>
      <c r="AJ161" s="104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</row>
    <row r="162" spans="1:54" s="6" customFormat="1" ht="12.75" x14ac:dyDescent="0.2">
      <c r="A162" s="136" t="s">
        <v>172</v>
      </c>
      <c r="B162" s="9">
        <v>2452.5</v>
      </c>
      <c r="C162" s="9">
        <v>2452.5</v>
      </c>
      <c r="D162" s="11">
        <v>100</v>
      </c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</row>
    <row r="163" spans="1:54" s="6" customFormat="1" ht="12.75" x14ac:dyDescent="0.2">
      <c r="A163" s="136" t="s">
        <v>173</v>
      </c>
      <c r="B163" s="9">
        <v>2452.5</v>
      </c>
      <c r="C163" s="9">
        <v>2452.5</v>
      </c>
      <c r="D163" s="11">
        <v>100</v>
      </c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04"/>
      <c r="AE163" s="104"/>
      <c r="AF163" s="104"/>
      <c r="AG163" s="104"/>
      <c r="AH163" s="104"/>
      <c r="AI163" s="104"/>
      <c r="AJ163" s="104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</row>
    <row r="164" spans="1:54" s="6" customFormat="1" ht="12.75" x14ac:dyDescent="0.2">
      <c r="A164" s="141" t="s">
        <v>78</v>
      </c>
      <c r="B164" s="9">
        <v>2452.5</v>
      </c>
      <c r="C164" s="9">
        <v>2452.5</v>
      </c>
      <c r="D164" s="11">
        <v>100</v>
      </c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4"/>
      <c r="AH164" s="104"/>
      <c r="AI164" s="104"/>
      <c r="AJ164" s="104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</row>
    <row r="165" spans="1:54" s="6" customFormat="1" ht="12.75" x14ac:dyDescent="0.2">
      <c r="A165" s="142" t="s">
        <v>80</v>
      </c>
      <c r="B165" s="97"/>
      <c r="C165" s="95">
        <v>2452.5</v>
      </c>
      <c r="D165" s="97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04"/>
      <c r="AE165" s="104"/>
      <c r="AF165" s="104"/>
      <c r="AG165" s="104"/>
      <c r="AH165" s="104"/>
      <c r="AI165" s="104"/>
      <c r="AJ165" s="104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</row>
    <row r="166" spans="1:54" s="6" customFormat="1" ht="12.75" x14ac:dyDescent="0.2">
      <c r="A166" s="138" t="s">
        <v>190</v>
      </c>
      <c r="B166" s="9">
        <v>15858.33</v>
      </c>
      <c r="C166" s="9">
        <v>8103.24</v>
      </c>
      <c r="D166" s="11">
        <v>51.1</v>
      </c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04"/>
      <c r="V166" s="104"/>
      <c r="W166" s="104"/>
      <c r="X166" s="104"/>
      <c r="Y166" s="104"/>
      <c r="Z166" s="104"/>
      <c r="AA166" s="104"/>
      <c r="AB166" s="104"/>
      <c r="AC166" s="104"/>
      <c r="AD166" s="104"/>
      <c r="AE166" s="104"/>
      <c r="AF166" s="104"/>
      <c r="AG166" s="104"/>
      <c r="AH166" s="104"/>
      <c r="AI166" s="104"/>
      <c r="AJ166" s="104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</row>
    <row r="167" spans="1:54" s="6" customFormat="1" ht="12.75" x14ac:dyDescent="0.2">
      <c r="A167" s="143" t="s">
        <v>191</v>
      </c>
      <c r="B167" s="101">
        <v>15858.33</v>
      </c>
      <c r="C167" s="101">
        <v>8103.24</v>
      </c>
      <c r="D167" s="102">
        <v>51.1</v>
      </c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  <c r="AF167" s="104"/>
      <c r="AG167" s="104"/>
      <c r="AH167" s="104"/>
      <c r="AI167" s="104"/>
      <c r="AJ167" s="104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</row>
    <row r="168" spans="1:54" s="6" customFormat="1" ht="12.75" x14ac:dyDescent="0.2">
      <c r="A168" s="136" t="s">
        <v>164</v>
      </c>
      <c r="B168" s="9">
        <v>13276.61</v>
      </c>
      <c r="C168" s="9">
        <v>4503.4399999999996</v>
      </c>
      <c r="D168" s="11">
        <v>33.92</v>
      </c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04"/>
      <c r="V168" s="104"/>
      <c r="W168" s="104"/>
      <c r="X168" s="104"/>
      <c r="Y168" s="104"/>
      <c r="Z168" s="104"/>
      <c r="AA168" s="104"/>
      <c r="AB168" s="104"/>
      <c r="AC168" s="104"/>
      <c r="AD168" s="104"/>
      <c r="AE168" s="104"/>
      <c r="AF168" s="104"/>
      <c r="AG168" s="104"/>
      <c r="AH168" s="104"/>
      <c r="AI168" s="104"/>
      <c r="AJ168" s="104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</row>
    <row r="169" spans="1:54" s="6" customFormat="1" ht="12.75" x14ac:dyDescent="0.2">
      <c r="A169" s="136" t="s">
        <v>165</v>
      </c>
      <c r="B169" s="9">
        <v>13276.61</v>
      </c>
      <c r="C169" s="9">
        <v>4503.4399999999996</v>
      </c>
      <c r="D169" s="11">
        <v>33.92</v>
      </c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  <c r="AF169" s="104"/>
      <c r="AG169" s="104"/>
      <c r="AH169" s="104"/>
      <c r="AI169" s="104"/>
      <c r="AJ169" s="104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</row>
    <row r="170" spans="1:54" s="6" customFormat="1" ht="12.75" x14ac:dyDescent="0.2">
      <c r="A170" s="141" t="s">
        <v>82</v>
      </c>
      <c r="B170" s="9">
        <v>13276.61</v>
      </c>
      <c r="C170" s="9">
        <v>4503.4399999999996</v>
      </c>
      <c r="D170" s="11">
        <v>33.92</v>
      </c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  <c r="AF170" s="104"/>
      <c r="AG170" s="104"/>
      <c r="AH170" s="104"/>
      <c r="AI170" s="104"/>
      <c r="AJ170" s="104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</row>
    <row r="171" spans="1:54" s="6" customFormat="1" ht="12.75" x14ac:dyDescent="0.2">
      <c r="A171" s="142" t="s">
        <v>84</v>
      </c>
      <c r="B171" s="97"/>
      <c r="C171" s="95">
        <v>3706.2</v>
      </c>
      <c r="D171" s="97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4"/>
      <c r="X171" s="104"/>
      <c r="Y171" s="104"/>
      <c r="Z171" s="104"/>
      <c r="AA171" s="104"/>
      <c r="AB171" s="104"/>
      <c r="AC171" s="104"/>
      <c r="AD171" s="104"/>
      <c r="AE171" s="104"/>
      <c r="AF171" s="104"/>
      <c r="AG171" s="104"/>
      <c r="AH171" s="104"/>
      <c r="AI171" s="104"/>
      <c r="AJ171" s="104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</row>
    <row r="172" spans="1:54" s="6" customFormat="1" ht="12.75" x14ac:dyDescent="0.2">
      <c r="A172" s="142" t="s">
        <v>85</v>
      </c>
      <c r="B172" s="97"/>
      <c r="C172" s="96">
        <v>797.24</v>
      </c>
      <c r="D172" s="97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4"/>
      <c r="AH172" s="104"/>
      <c r="AI172" s="104"/>
      <c r="AJ172" s="104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</row>
    <row r="173" spans="1:54" s="6" customFormat="1" ht="12.75" x14ac:dyDescent="0.2">
      <c r="A173" s="136" t="s">
        <v>168</v>
      </c>
      <c r="B173" s="11">
        <v>757</v>
      </c>
      <c r="C173" s="11">
        <v>757</v>
      </c>
      <c r="D173" s="11">
        <v>100</v>
      </c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4"/>
      <c r="AH173" s="104"/>
      <c r="AI173" s="104"/>
      <c r="AJ173" s="104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</row>
    <row r="174" spans="1:54" s="6" customFormat="1" ht="25.5" x14ac:dyDescent="0.2">
      <c r="A174" s="136" t="s">
        <v>169</v>
      </c>
      <c r="B174" s="11">
        <v>757</v>
      </c>
      <c r="C174" s="11">
        <v>757</v>
      </c>
      <c r="D174" s="11">
        <v>100</v>
      </c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</row>
    <row r="175" spans="1:54" s="6" customFormat="1" ht="12.75" x14ac:dyDescent="0.2">
      <c r="A175" s="141" t="s">
        <v>82</v>
      </c>
      <c r="B175" s="11">
        <v>757</v>
      </c>
      <c r="C175" s="11">
        <v>757</v>
      </c>
      <c r="D175" s="11">
        <v>100</v>
      </c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  <c r="AF175" s="104"/>
      <c r="AG175" s="104"/>
      <c r="AH175" s="104"/>
      <c r="AI175" s="104"/>
      <c r="AJ175" s="104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</row>
    <row r="176" spans="1:54" s="6" customFormat="1" ht="12.75" x14ac:dyDescent="0.2">
      <c r="A176" s="142" t="s">
        <v>84</v>
      </c>
      <c r="B176" s="97"/>
      <c r="C176" s="96">
        <v>757</v>
      </c>
      <c r="D176" s="97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  <c r="AF176" s="104"/>
      <c r="AG176" s="104"/>
      <c r="AH176" s="104"/>
      <c r="AI176" s="104"/>
      <c r="AJ176" s="104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</row>
    <row r="177" spans="1:54" s="6" customFormat="1" ht="12.75" x14ac:dyDescent="0.2">
      <c r="A177" s="136" t="s">
        <v>172</v>
      </c>
      <c r="B177" s="11">
        <v>132.72</v>
      </c>
      <c r="C177" s="9">
        <v>1150.8</v>
      </c>
      <c r="D177" s="11">
        <v>867.09</v>
      </c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4"/>
      <c r="X177" s="104"/>
      <c r="Y177" s="104"/>
      <c r="Z177" s="104"/>
      <c r="AA177" s="104"/>
      <c r="AB177" s="104"/>
      <c r="AC177" s="104"/>
      <c r="AD177" s="104"/>
      <c r="AE177" s="104"/>
      <c r="AF177" s="104"/>
      <c r="AG177" s="104"/>
      <c r="AH177" s="104"/>
      <c r="AI177" s="104"/>
      <c r="AJ177" s="104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</row>
    <row r="178" spans="1:54" s="6" customFormat="1" ht="12.75" x14ac:dyDescent="0.2">
      <c r="A178" s="136" t="s">
        <v>173</v>
      </c>
      <c r="B178" s="11">
        <v>132.72</v>
      </c>
      <c r="C178" s="9">
        <v>1150.8</v>
      </c>
      <c r="D178" s="11">
        <v>867.09</v>
      </c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  <c r="AF178" s="104"/>
      <c r="AG178" s="104"/>
      <c r="AH178" s="104"/>
      <c r="AI178" s="104"/>
      <c r="AJ178" s="104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</row>
    <row r="179" spans="1:54" s="6" customFormat="1" ht="12.75" x14ac:dyDescent="0.2">
      <c r="A179" s="141" t="s">
        <v>82</v>
      </c>
      <c r="B179" s="11">
        <v>132.72</v>
      </c>
      <c r="C179" s="9">
        <v>1150.8</v>
      </c>
      <c r="D179" s="11">
        <v>867.09</v>
      </c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  <c r="AF179" s="104"/>
      <c r="AG179" s="104"/>
      <c r="AH179" s="104"/>
      <c r="AI179" s="104"/>
      <c r="AJ179" s="104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</row>
    <row r="180" spans="1:54" s="6" customFormat="1" ht="12.75" x14ac:dyDescent="0.2">
      <c r="A180" s="142" t="s">
        <v>87</v>
      </c>
      <c r="B180" s="97"/>
      <c r="C180" s="95">
        <v>1150.8</v>
      </c>
      <c r="D180" s="97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  <c r="AF180" s="104"/>
      <c r="AG180" s="104"/>
      <c r="AH180" s="104"/>
      <c r="AI180" s="104"/>
      <c r="AJ180" s="104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</row>
    <row r="181" spans="1:54" s="6" customFormat="1" ht="12.75" x14ac:dyDescent="0.2">
      <c r="A181" s="136" t="s">
        <v>179</v>
      </c>
      <c r="B181" s="11">
        <v>848</v>
      </c>
      <c r="C181" s="11">
        <v>848</v>
      </c>
      <c r="D181" s="11">
        <v>100</v>
      </c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  <c r="AF181" s="104"/>
      <c r="AG181" s="104"/>
      <c r="AH181" s="104"/>
      <c r="AI181" s="104"/>
      <c r="AJ181" s="104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</row>
    <row r="182" spans="1:54" s="6" customFormat="1" ht="12.75" x14ac:dyDescent="0.2">
      <c r="A182" s="136" t="s">
        <v>180</v>
      </c>
      <c r="B182" s="11">
        <v>848</v>
      </c>
      <c r="C182" s="11">
        <v>848</v>
      </c>
      <c r="D182" s="11">
        <v>100</v>
      </c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4"/>
      <c r="AH182" s="104"/>
      <c r="AI182" s="104"/>
      <c r="AJ182" s="104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</row>
    <row r="183" spans="1:54" s="6" customFormat="1" ht="12.75" x14ac:dyDescent="0.2">
      <c r="A183" s="141" t="s">
        <v>82</v>
      </c>
      <c r="B183" s="11">
        <v>848</v>
      </c>
      <c r="C183" s="11">
        <v>848</v>
      </c>
      <c r="D183" s="11">
        <v>100</v>
      </c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04"/>
      <c r="V183" s="104"/>
      <c r="W183" s="104"/>
      <c r="X183" s="104"/>
      <c r="Y183" s="104"/>
      <c r="Z183" s="104"/>
      <c r="AA183" s="104"/>
      <c r="AB183" s="104"/>
      <c r="AC183" s="104"/>
      <c r="AD183" s="104"/>
      <c r="AE183" s="104"/>
      <c r="AF183" s="104"/>
      <c r="AG183" s="104"/>
      <c r="AH183" s="104"/>
      <c r="AI183" s="104"/>
      <c r="AJ183" s="104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</row>
    <row r="184" spans="1:54" s="6" customFormat="1" ht="12.75" x14ac:dyDescent="0.2">
      <c r="A184" s="142" t="s">
        <v>84</v>
      </c>
      <c r="B184" s="97"/>
      <c r="C184" s="96">
        <v>848</v>
      </c>
      <c r="D184" s="97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04"/>
      <c r="V184" s="104"/>
      <c r="W184" s="104"/>
      <c r="X184" s="104"/>
      <c r="Y184" s="104"/>
      <c r="Z184" s="104"/>
      <c r="AA184" s="104"/>
      <c r="AB184" s="104"/>
      <c r="AC184" s="104"/>
      <c r="AD184" s="104"/>
      <c r="AE184" s="104"/>
      <c r="AF184" s="104"/>
      <c r="AG184" s="104"/>
      <c r="AH184" s="104"/>
      <c r="AI184" s="104"/>
      <c r="AJ184" s="104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</row>
    <row r="185" spans="1:54" s="6" customFormat="1" ht="12.75" x14ac:dyDescent="0.2">
      <c r="A185" s="136" t="s">
        <v>181</v>
      </c>
      <c r="B185" s="11">
        <v>844</v>
      </c>
      <c r="C185" s="11">
        <v>844</v>
      </c>
      <c r="D185" s="11">
        <v>100</v>
      </c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04"/>
      <c r="V185" s="104"/>
      <c r="W185" s="104"/>
      <c r="X185" s="104"/>
      <c r="Y185" s="104"/>
      <c r="Z185" s="104"/>
      <c r="AA185" s="104"/>
      <c r="AB185" s="104"/>
      <c r="AC185" s="104"/>
      <c r="AD185" s="104"/>
      <c r="AE185" s="104"/>
      <c r="AF185" s="104"/>
      <c r="AG185" s="104"/>
      <c r="AH185" s="104"/>
      <c r="AI185" s="104"/>
      <c r="AJ185" s="104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</row>
    <row r="186" spans="1:54" s="6" customFormat="1" ht="12.75" x14ac:dyDescent="0.2">
      <c r="A186" s="136" t="s">
        <v>182</v>
      </c>
      <c r="B186" s="11">
        <v>844</v>
      </c>
      <c r="C186" s="11">
        <v>844</v>
      </c>
      <c r="D186" s="11">
        <v>100</v>
      </c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</row>
    <row r="187" spans="1:54" s="6" customFormat="1" ht="12.75" x14ac:dyDescent="0.2">
      <c r="A187" s="141" t="s">
        <v>82</v>
      </c>
      <c r="B187" s="11">
        <v>844</v>
      </c>
      <c r="C187" s="11">
        <v>844</v>
      </c>
      <c r="D187" s="11">
        <v>100</v>
      </c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</row>
    <row r="188" spans="1:54" s="6" customFormat="1" ht="12.75" x14ac:dyDescent="0.2">
      <c r="A188" s="142" t="s">
        <v>84</v>
      </c>
      <c r="B188" s="97"/>
      <c r="C188" s="96">
        <v>844</v>
      </c>
      <c r="D188" s="97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</row>
  </sheetData>
  <mergeCells count="1">
    <mergeCell ref="A3:F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7:L18"/>
  <sheetViews>
    <sheetView zoomScaleNormal="100" workbookViewId="0">
      <selection activeCell="H12" sqref="H12"/>
    </sheetView>
  </sheetViews>
  <sheetFormatPr defaultRowHeight="15" x14ac:dyDescent="0.25"/>
  <cols>
    <col min="4" max="4" width="10.7109375" customWidth="1"/>
    <col min="5" max="5" width="20.5703125" customWidth="1"/>
    <col min="8" max="8" width="17.42578125" customWidth="1"/>
    <col min="10" max="10" width="15.5703125" customWidth="1"/>
    <col min="11" max="11" width="15" customWidth="1"/>
    <col min="12" max="12" width="15.42578125" customWidth="1"/>
  </cols>
  <sheetData>
    <row r="7" spans="4:12" ht="15.75" x14ac:dyDescent="0.25">
      <c r="D7" s="78" t="s">
        <v>122</v>
      </c>
      <c r="E7" s="79"/>
      <c r="F7" s="79"/>
      <c r="G7" s="79"/>
      <c r="H7" s="79"/>
      <c r="I7" s="79"/>
      <c r="J7" s="79"/>
      <c r="K7" s="79"/>
    </row>
    <row r="9" spans="4:12" x14ac:dyDescent="0.25">
      <c r="D9" s="80" t="s">
        <v>123</v>
      </c>
    </row>
    <row r="10" spans="4:12" x14ac:dyDescent="0.25">
      <c r="D10" s="80"/>
    </row>
    <row r="12" spans="4:12" ht="15.75" x14ac:dyDescent="0.25">
      <c r="D12" s="81" t="s">
        <v>124</v>
      </c>
      <c r="E12" s="82" t="s">
        <v>125</v>
      </c>
      <c r="F12" s="83"/>
      <c r="G12" s="83"/>
      <c r="H12" s="84"/>
      <c r="I12" s="84"/>
      <c r="J12" s="84"/>
      <c r="K12" s="84"/>
      <c r="L12" s="84"/>
    </row>
    <row r="13" spans="4:12" x14ac:dyDescent="0.25">
      <c r="D13" s="84"/>
      <c r="E13" s="84"/>
      <c r="F13" s="84"/>
      <c r="G13" s="84"/>
      <c r="H13" s="84"/>
      <c r="I13" s="84"/>
      <c r="J13" s="84"/>
      <c r="K13" s="84"/>
      <c r="L13" s="84"/>
    </row>
    <row r="14" spans="4:12" x14ac:dyDescent="0.25">
      <c r="D14" s="85" t="s">
        <v>136</v>
      </c>
      <c r="E14" s="85"/>
      <c r="F14" s="85"/>
      <c r="G14" s="85"/>
      <c r="H14" s="85"/>
      <c r="I14" s="85"/>
      <c r="J14" s="85"/>
      <c r="K14" s="85"/>
      <c r="L14" s="85"/>
    </row>
    <row r="15" spans="4:12" ht="15.75" thickBot="1" x14ac:dyDescent="0.3">
      <c r="D15" s="86"/>
      <c r="E15" s="86"/>
      <c r="F15" s="86"/>
      <c r="G15" s="86"/>
      <c r="H15" s="86"/>
      <c r="I15" s="86"/>
      <c r="J15" s="86"/>
      <c r="K15" s="86"/>
      <c r="L15" s="86"/>
    </row>
    <row r="16" spans="4:12" ht="48.75" thickBot="1" x14ac:dyDescent="0.3">
      <c r="D16" s="87" t="s">
        <v>126</v>
      </c>
      <c r="E16" s="87" t="s">
        <v>127</v>
      </c>
      <c r="F16" s="87" t="s">
        <v>128</v>
      </c>
      <c r="G16" s="87" t="s">
        <v>129</v>
      </c>
      <c r="H16" s="87" t="s">
        <v>130</v>
      </c>
      <c r="I16" s="87" t="s">
        <v>131</v>
      </c>
      <c r="J16" s="87" t="s">
        <v>132</v>
      </c>
      <c r="K16" s="87" t="s">
        <v>133</v>
      </c>
      <c r="L16" s="87" t="s">
        <v>134</v>
      </c>
    </row>
    <row r="17" spans="4:12" ht="15.75" thickBot="1" x14ac:dyDescent="0.3">
      <c r="D17" s="88"/>
      <c r="E17" s="89"/>
      <c r="F17" s="89"/>
      <c r="G17" s="89"/>
      <c r="H17" s="90">
        <v>0</v>
      </c>
      <c r="I17" s="90"/>
      <c r="J17" s="90"/>
      <c r="K17" s="90"/>
      <c r="L17" s="91">
        <v>0</v>
      </c>
    </row>
    <row r="18" spans="4:12" ht="15.75" thickBot="1" x14ac:dyDescent="0.3">
      <c r="D18" s="92"/>
      <c r="E18" s="92"/>
      <c r="F18" s="92"/>
      <c r="G18" s="93" t="s">
        <v>135</v>
      </c>
      <c r="H18" s="94">
        <f>SUM(H17:H17)</f>
        <v>0</v>
      </c>
      <c r="I18" s="94">
        <f>SUM(I17:I17)</f>
        <v>0</v>
      </c>
      <c r="J18" s="94">
        <f>SUM(J17:J17)</f>
        <v>0</v>
      </c>
      <c r="K18" s="94">
        <f>SUM(K17:K17)</f>
        <v>0</v>
      </c>
      <c r="L18" s="94">
        <f>SUM(L17:L17)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T37"/>
  <sheetViews>
    <sheetView zoomScaleNormal="100" workbookViewId="0">
      <selection activeCell="B19" sqref="B19"/>
    </sheetView>
  </sheetViews>
  <sheetFormatPr defaultRowHeight="15" x14ac:dyDescent="0.25"/>
  <cols>
    <col min="1" max="1" width="9" bestFit="1" customWidth="1" collapsed="1"/>
    <col min="2" max="2" width="47.140625" customWidth="1" collapsed="1"/>
    <col min="3" max="3" width="10.85546875" bestFit="1" customWidth="1" collapsed="1"/>
    <col min="4" max="4" width="13.5703125" customWidth="1" collapsed="1"/>
    <col min="5" max="5" width="14.42578125" customWidth="1" collapsed="1"/>
    <col min="6" max="6" width="9.28515625" customWidth="1" collapsed="1"/>
    <col min="7" max="7" width="9.42578125" customWidth="1" collapsed="1"/>
    <col min="8" max="8" width="8.5703125" customWidth="1" collapsed="1"/>
    <col min="9" max="10" width="8.140625" customWidth="1" collapsed="1"/>
    <col min="11" max="11" width="7.7109375" customWidth="1" collapsed="1"/>
    <col min="12" max="12" width="8.140625" customWidth="1" collapsed="1"/>
    <col min="13" max="13" width="8.28515625" customWidth="1" collapsed="1"/>
    <col min="16" max="16" width="13.28515625" bestFit="1" customWidth="1"/>
  </cols>
  <sheetData>
    <row r="3" spans="1:20" x14ac:dyDescent="0.25">
      <c r="A3" s="153" t="s">
        <v>207</v>
      </c>
      <c r="F3" s="175" t="s">
        <v>208</v>
      </c>
      <c r="G3" s="176"/>
      <c r="H3" s="176"/>
      <c r="I3" s="176"/>
      <c r="J3" s="176"/>
      <c r="K3" s="176"/>
      <c r="L3" s="176"/>
      <c r="M3" s="177"/>
    </row>
    <row r="4" spans="1:20" ht="30" x14ac:dyDescent="0.25">
      <c r="A4" s="154" t="s">
        <v>209</v>
      </c>
      <c r="B4" s="154" t="s">
        <v>210</v>
      </c>
      <c r="C4" s="154" t="s">
        <v>211</v>
      </c>
      <c r="D4" s="154" t="s">
        <v>212</v>
      </c>
      <c r="E4" s="154" t="s">
        <v>213</v>
      </c>
      <c r="F4" s="154" t="s">
        <v>214</v>
      </c>
      <c r="G4" s="154" t="s">
        <v>215</v>
      </c>
      <c r="H4" s="154" t="s">
        <v>216</v>
      </c>
      <c r="I4" s="154" t="s">
        <v>217</v>
      </c>
      <c r="J4" s="154" t="s">
        <v>218</v>
      </c>
      <c r="K4" s="154" t="s">
        <v>219</v>
      </c>
      <c r="L4" s="154" t="s">
        <v>220</v>
      </c>
      <c r="M4" s="154" t="s">
        <v>221</v>
      </c>
    </row>
    <row r="5" spans="1:20" x14ac:dyDescent="0.25">
      <c r="A5" s="160" t="s">
        <v>222</v>
      </c>
      <c r="B5" s="160" t="s">
        <v>288</v>
      </c>
      <c r="C5" s="161">
        <v>400</v>
      </c>
      <c r="D5" s="161">
        <v>400</v>
      </c>
      <c r="E5" s="161"/>
      <c r="F5" s="161"/>
      <c r="G5" s="161">
        <v>400</v>
      </c>
      <c r="H5" s="161"/>
      <c r="I5" s="161"/>
      <c r="J5" s="161"/>
      <c r="K5" s="161"/>
      <c r="L5" s="161"/>
      <c r="M5" s="161"/>
    </row>
    <row r="6" spans="1:20" x14ac:dyDescent="0.25">
      <c r="A6" s="160" t="s">
        <v>223</v>
      </c>
      <c r="B6" s="160" t="s">
        <v>289</v>
      </c>
      <c r="C6" s="161">
        <v>80</v>
      </c>
      <c r="D6" s="161">
        <v>80</v>
      </c>
      <c r="E6" s="161"/>
      <c r="F6" s="161"/>
      <c r="G6" s="161">
        <v>80</v>
      </c>
      <c r="H6" s="161"/>
      <c r="I6" s="161"/>
      <c r="J6" s="161"/>
      <c r="K6" s="161"/>
      <c r="L6" s="161"/>
      <c r="M6" s="161"/>
    </row>
    <row r="7" spans="1:20" x14ac:dyDescent="0.25">
      <c r="A7" s="160" t="s">
        <v>224</v>
      </c>
      <c r="B7" s="160" t="s">
        <v>290</v>
      </c>
      <c r="C7" s="161">
        <v>50</v>
      </c>
      <c r="D7" s="161">
        <v>50</v>
      </c>
      <c r="E7" s="161"/>
      <c r="F7" s="161"/>
      <c r="G7" s="161">
        <v>50</v>
      </c>
      <c r="H7" s="161"/>
      <c r="I7" s="161"/>
      <c r="J7" s="161"/>
      <c r="K7" s="161"/>
      <c r="L7" s="161"/>
      <c r="M7" s="161"/>
    </row>
    <row r="8" spans="1:20" x14ac:dyDescent="0.25">
      <c r="A8" s="160" t="s">
        <v>225</v>
      </c>
      <c r="B8" s="160" t="s">
        <v>226</v>
      </c>
      <c r="C8" s="161">
        <v>46.45</v>
      </c>
      <c r="D8" s="161"/>
      <c r="E8" s="161">
        <v>46.45</v>
      </c>
      <c r="F8" s="161"/>
      <c r="G8" s="161"/>
      <c r="H8" s="161"/>
      <c r="I8" s="161"/>
      <c r="J8" s="161"/>
      <c r="K8" s="161"/>
      <c r="L8" s="161"/>
      <c r="M8" s="161"/>
      <c r="P8" s="155"/>
      <c r="Q8" s="155"/>
      <c r="R8" s="155"/>
      <c r="S8" s="155"/>
      <c r="T8" s="155"/>
    </row>
    <row r="9" spans="1:20" x14ac:dyDescent="0.25">
      <c r="A9" s="160" t="s">
        <v>227</v>
      </c>
      <c r="B9" s="160" t="s">
        <v>291</v>
      </c>
      <c r="C9" s="161">
        <f>70-30</f>
        <v>40</v>
      </c>
      <c r="D9" s="161">
        <v>40</v>
      </c>
      <c r="E9" s="161"/>
      <c r="F9" s="161"/>
      <c r="G9" s="161"/>
      <c r="H9" s="161"/>
      <c r="I9" s="161"/>
      <c r="J9" s="161"/>
      <c r="K9" s="161"/>
      <c r="L9" s="161">
        <v>40</v>
      </c>
      <c r="M9" s="161" t="s">
        <v>228</v>
      </c>
      <c r="O9" s="155"/>
      <c r="P9" s="155"/>
      <c r="Q9" s="155"/>
      <c r="R9" s="155"/>
      <c r="S9" s="155"/>
      <c r="T9" s="155"/>
    </row>
    <row r="10" spans="1:20" x14ac:dyDescent="0.25">
      <c r="A10" s="160" t="s">
        <v>229</v>
      </c>
      <c r="B10" s="160" t="s">
        <v>230</v>
      </c>
      <c r="C10" s="161">
        <v>820.31</v>
      </c>
      <c r="D10" s="161"/>
      <c r="E10" s="161">
        <v>820.31</v>
      </c>
      <c r="F10" s="161"/>
      <c r="G10" s="161"/>
      <c r="H10" s="161"/>
      <c r="I10" s="161"/>
      <c r="J10" s="161"/>
      <c r="K10" s="161"/>
      <c r="L10" s="161"/>
      <c r="M10" s="161"/>
      <c r="O10" s="155"/>
      <c r="P10" s="155"/>
      <c r="Q10" s="155"/>
      <c r="R10" s="155"/>
      <c r="S10" s="155"/>
      <c r="T10" s="155"/>
    </row>
    <row r="11" spans="1:20" x14ac:dyDescent="0.25">
      <c r="A11" s="160" t="s">
        <v>231</v>
      </c>
      <c r="B11" s="160" t="s">
        <v>292</v>
      </c>
      <c r="C11" s="161">
        <v>50</v>
      </c>
      <c r="D11" s="161">
        <v>50</v>
      </c>
      <c r="E11" s="161"/>
      <c r="F11" s="161"/>
      <c r="G11" s="161">
        <v>50</v>
      </c>
      <c r="H11" s="161"/>
      <c r="I11" s="161"/>
      <c r="J11" s="161"/>
      <c r="K11" s="161"/>
      <c r="L11" s="161"/>
      <c r="M11" s="161"/>
      <c r="O11" s="155"/>
      <c r="P11" s="155"/>
      <c r="Q11" s="155"/>
      <c r="R11" s="155"/>
      <c r="S11" s="155"/>
      <c r="T11" s="155"/>
    </row>
    <row r="12" spans="1:20" x14ac:dyDescent="0.25">
      <c r="A12" s="160" t="s">
        <v>232</v>
      </c>
      <c r="B12" s="160" t="s">
        <v>293</v>
      </c>
      <c r="C12" s="161">
        <v>50</v>
      </c>
      <c r="D12" s="161">
        <v>50</v>
      </c>
      <c r="E12" s="161"/>
      <c r="F12" s="161"/>
      <c r="G12" s="161">
        <v>50</v>
      </c>
      <c r="H12" s="161"/>
      <c r="I12" s="161"/>
      <c r="J12" s="161"/>
      <c r="K12" s="161"/>
      <c r="L12" s="161"/>
      <c r="M12" s="161"/>
      <c r="O12" s="155"/>
      <c r="P12" s="155"/>
      <c r="Q12" s="155"/>
      <c r="R12" s="155"/>
      <c r="S12" s="155"/>
      <c r="T12" s="155"/>
    </row>
    <row r="13" spans="1:20" x14ac:dyDescent="0.25">
      <c r="A13" s="160" t="s">
        <v>233</v>
      </c>
      <c r="B13" s="160" t="s">
        <v>294</v>
      </c>
      <c r="C13" s="161">
        <v>50</v>
      </c>
      <c r="D13" s="161">
        <v>50</v>
      </c>
      <c r="E13" s="161"/>
      <c r="F13" s="161"/>
      <c r="G13" s="161">
        <v>50</v>
      </c>
      <c r="H13" s="161"/>
      <c r="I13" s="161"/>
      <c r="J13" s="161"/>
      <c r="K13" s="161"/>
      <c r="L13" s="161"/>
      <c r="M13" s="161"/>
      <c r="O13" s="155"/>
      <c r="P13" s="155"/>
      <c r="Q13" s="155"/>
      <c r="R13" s="155"/>
      <c r="S13" s="155"/>
      <c r="T13" s="155"/>
    </row>
    <row r="14" spans="1:20" x14ac:dyDescent="0.25">
      <c r="A14" s="160" t="s">
        <v>234</v>
      </c>
      <c r="B14" s="160" t="s">
        <v>295</v>
      </c>
      <c r="C14" s="161">
        <v>50</v>
      </c>
      <c r="D14" s="161">
        <v>50</v>
      </c>
      <c r="E14" s="161"/>
      <c r="F14" s="161"/>
      <c r="G14" s="161">
        <v>50</v>
      </c>
      <c r="H14" s="161"/>
      <c r="I14" s="161"/>
      <c r="J14" s="161"/>
      <c r="K14" s="161"/>
      <c r="L14" s="161"/>
      <c r="M14" s="161"/>
      <c r="O14" s="155"/>
      <c r="P14" s="155"/>
      <c r="Q14" s="155"/>
      <c r="R14" s="155"/>
      <c r="S14" s="155"/>
      <c r="T14" s="155"/>
    </row>
    <row r="15" spans="1:20" x14ac:dyDescent="0.25">
      <c r="A15" s="160" t="s">
        <v>235</v>
      </c>
      <c r="B15" s="160" t="s">
        <v>296</v>
      </c>
      <c r="C15" s="161">
        <v>80</v>
      </c>
      <c r="D15" s="161">
        <v>80</v>
      </c>
      <c r="E15" s="161"/>
      <c r="F15" s="161"/>
      <c r="G15" s="161">
        <v>80</v>
      </c>
      <c r="H15" s="161"/>
      <c r="I15" s="161"/>
      <c r="J15" s="161"/>
      <c r="K15" s="161"/>
      <c r="L15" s="161"/>
      <c r="M15" s="161"/>
      <c r="O15" s="155"/>
      <c r="P15" s="155"/>
      <c r="Q15" s="155"/>
      <c r="R15" s="155"/>
      <c r="S15" s="155"/>
      <c r="T15" s="155"/>
    </row>
    <row r="16" spans="1:20" x14ac:dyDescent="0.25">
      <c r="A16" s="162" t="s">
        <v>236</v>
      </c>
      <c r="B16" s="160" t="s">
        <v>237</v>
      </c>
      <c r="C16" s="161">
        <v>277805.28000000003</v>
      </c>
      <c r="D16" s="161"/>
      <c r="E16" s="161">
        <v>277805.28000000003</v>
      </c>
      <c r="F16" s="161"/>
      <c r="G16" s="161"/>
      <c r="H16" s="161"/>
      <c r="I16" s="161"/>
      <c r="J16" s="161"/>
      <c r="K16" s="161"/>
      <c r="L16" s="161"/>
      <c r="M16" s="161"/>
      <c r="O16" s="155"/>
      <c r="P16" s="155"/>
      <c r="Q16" s="155"/>
      <c r="R16" s="155"/>
      <c r="S16" s="155"/>
      <c r="T16" s="155"/>
    </row>
    <row r="17" spans="1:20" x14ac:dyDescent="0.25">
      <c r="A17" s="160" t="s">
        <v>238</v>
      </c>
      <c r="B17" s="160" t="s">
        <v>297</v>
      </c>
      <c r="C17" s="161">
        <v>80</v>
      </c>
      <c r="D17" s="161">
        <v>80</v>
      </c>
      <c r="E17" s="161"/>
      <c r="F17" s="161"/>
      <c r="G17" s="161">
        <v>80</v>
      </c>
      <c r="H17" s="161"/>
      <c r="I17" s="161"/>
      <c r="J17" s="161"/>
      <c r="K17" s="161"/>
      <c r="L17" s="161"/>
      <c r="M17" s="161"/>
      <c r="O17" s="155"/>
      <c r="P17" s="155"/>
      <c r="Q17" s="155"/>
      <c r="R17" s="155"/>
      <c r="S17" s="155"/>
      <c r="T17" s="155"/>
    </row>
    <row r="18" spans="1:20" x14ac:dyDescent="0.25">
      <c r="A18" s="160" t="s">
        <v>239</v>
      </c>
      <c r="B18" s="160" t="s">
        <v>240</v>
      </c>
      <c r="C18" s="161">
        <v>582</v>
      </c>
      <c r="D18" s="161"/>
      <c r="E18" s="161">
        <v>582</v>
      </c>
      <c r="F18" s="161"/>
      <c r="G18" s="161"/>
      <c r="H18" s="161"/>
      <c r="I18" s="161"/>
      <c r="J18" s="161"/>
      <c r="K18" s="161"/>
      <c r="L18" s="161"/>
      <c r="M18" s="161"/>
      <c r="O18" s="155"/>
      <c r="P18" s="155"/>
      <c r="Q18" s="155"/>
      <c r="R18" s="155"/>
      <c r="S18" s="155"/>
      <c r="T18" s="155"/>
    </row>
    <row r="19" spans="1:20" x14ac:dyDescent="0.25">
      <c r="A19" s="160" t="s">
        <v>241</v>
      </c>
      <c r="B19" s="160" t="s">
        <v>298</v>
      </c>
      <c r="C19" s="161">
        <v>-0.03</v>
      </c>
      <c r="D19" s="161"/>
      <c r="E19" s="161">
        <v>-0.03</v>
      </c>
      <c r="F19" s="161"/>
      <c r="G19" s="161"/>
      <c r="H19" s="161"/>
      <c r="I19" s="161"/>
      <c r="J19" s="161"/>
      <c r="K19" s="161"/>
      <c r="L19" s="161"/>
      <c r="M19" s="161"/>
      <c r="O19" s="155"/>
      <c r="P19" s="155"/>
      <c r="Q19" s="155"/>
      <c r="R19" s="155"/>
      <c r="S19" s="155"/>
      <c r="T19" s="155"/>
    </row>
    <row r="20" spans="1:20" x14ac:dyDescent="0.25">
      <c r="A20" s="160" t="s">
        <v>242</v>
      </c>
      <c r="B20" s="160" t="s">
        <v>299</v>
      </c>
      <c r="C20" s="161">
        <v>90</v>
      </c>
      <c r="D20" s="161">
        <v>90</v>
      </c>
      <c r="E20" s="161"/>
      <c r="F20" s="161"/>
      <c r="G20" s="161">
        <v>50</v>
      </c>
      <c r="H20" s="161"/>
      <c r="I20" s="161"/>
      <c r="J20" s="161"/>
      <c r="K20" s="161"/>
      <c r="L20" s="161">
        <v>40</v>
      </c>
      <c r="M20" s="161"/>
      <c r="O20" s="155"/>
      <c r="P20" s="155"/>
      <c r="Q20" s="155"/>
      <c r="R20" s="155"/>
      <c r="S20" s="155"/>
      <c r="T20" s="155"/>
    </row>
    <row r="21" spans="1:20" x14ac:dyDescent="0.25">
      <c r="A21" s="160" t="s">
        <v>243</v>
      </c>
      <c r="B21" s="160" t="s">
        <v>300</v>
      </c>
      <c r="C21" s="161">
        <v>800</v>
      </c>
      <c r="D21" s="161">
        <v>800</v>
      </c>
      <c r="E21" s="161"/>
      <c r="F21" s="161"/>
      <c r="G21" s="161">
        <v>800</v>
      </c>
      <c r="H21" s="161"/>
      <c r="I21" s="161"/>
      <c r="J21" s="161"/>
      <c r="K21" s="161"/>
      <c r="L21" s="161"/>
      <c r="M21" s="161"/>
      <c r="O21" s="155"/>
      <c r="P21" s="155"/>
      <c r="Q21" s="155"/>
      <c r="R21" s="155"/>
      <c r="S21" s="155"/>
      <c r="T21" s="155"/>
    </row>
    <row r="22" spans="1:20" x14ac:dyDescent="0.25">
      <c r="A22" s="160" t="s">
        <v>244</v>
      </c>
      <c r="B22" s="160" t="s">
        <v>301</v>
      </c>
      <c r="C22" s="161">
        <v>50</v>
      </c>
      <c r="D22" s="161">
        <v>50</v>
      </c>
      <c r="E22" s="161"/>
      <c r="F22" s="161"/>
      <c r="G22" s="161">
        <v>50</v>
      </c>
      <c r="H22" s="161"/>
      <c r="I22" s="161"/>
      <c r="J22" s="161"/>
      <c r="K22" s="161"/>
      <c r="L22" s="161"/>
      <c r="M22" s="161"/>
    </row>
    <row r="23" spans="1:20" x14ac:dyDescent="0.25">
      <c r="A23" s="160" t="s">
        <v>245</v>
      </c>
      <c r="B23" s="160" t="s">
        <v>302</v>
      </c>
      <c r="C23" s="161">
        <v>50</v>
      </c>
      <c r="D23" s="161">
        <v>50</v>
      </c>
      <c r="E23" s="161"/>
      <c r="F23" s="161"/>
      <c r="G23" s="161">
        <v>50</v>
      </c>
      <c r="H23" s="161"/>
      <c r="I23" s="161"/>
      <c r="J23" s="161"/>
      <c r="K23" s="161"/>
      <c r="L23" s="161"/>
      <c r="M23" s="161"/>
    </row>
    <row r="24" spans="1:20" x14ac:dyDescent="0.25">
      <c r="A24" s="160" t="s">
        <v>246</v>
      </c>
      <c r="B24" s="160" t="s">
        <v>303</v>
      </c>
      <c r="C24" s="161">
        <v>80</v>
      </c>
      <c r="D24" s="161">
        <v>80</v>
      </c>
      <c r="E24" s="161"/>
      <c r="F24" s="161"/>
      <c r="G24" s="161">
        <v>80</v>
      </c>
      <c r="H24" s="161"/>
      <c r="I24" s="161"/>
      <c r="J24" s="161"/>
      <c r="K24" s="161"/>
      <c r="L24" s="161"/>
      <c r="M24" s="161"/>
    </row>
    <row r="25" spans="1:20" x14ac:dyDescent="0.25">
      <c r="A25" s="160" t="s">
        <v>247</v>
      </c>
      <c r="B25" s="160" t="s">
        <v>248</v>
      </c>
      <c r="C25" s="161">
        <v>46.45</v>
      </c>
      <c r="D25" s="161"/>
      <c r="E25" s="161">
        <v>46.45</v>
      </c>
      <c r="F25" s="161"/>
      <c r="G25" s="161"/>
      <c r="H25" s="161"/>
      <c r="I25" s="161"/>
      <c r="J25" s="161"/>
      <c r="K25" s="161"/>
      <c r="L25" s="161"/>
      <c r="M25" s="161"/>
    </row>
    <row r="26" spans="1:20" x14ac:dyDescent="0.25">
      <c r="A26" s="160" t="s">
        <v>249</v>
      </c>
      <c r="B26" s="160" t="s">
        <v>304</v>
      </c>
      <c r="C26" s="161">
        <v>400</v>
      </c>
      <c r="D26" s="161">
        <v>400</v>
      </c>
      <c r="E26" s="161"/>
      <c r="F26" s="161"/>
      <c r="G26" s="161">
        <v>400</v>
      </c>
      <c r="H26" s="161"/>
      <c r="I26" s="161"/>
      <c r="J26" s="161"/>
      <c r="K26" s="161"/>
      <c r="L26" s="161"/>
      <c r="M26" s="161"/>
    </row>
    <row r="27" spans="1:20" x14ac:dyDescent="0.25">
      <c r="A27" s="160" t="s">
        <v>250</v>
      </c>
      <c r="B27" s="160" t="s">
        <v>305</v>
      </c>
      <c r="C27" s="161">
        <v>50</v>
      </c>
      <c r="D27" s="161">
        <v>50</v>
      </c>
      <c r="E27" s="161"/>
      <c r="F27" s="161"/>
      <c r="G27" s="161">
        <v>50</v>
      </c>
      <c r="H27" s="161"/>
      <c r="I27" s="161"/>
      <c r="J27" s="161"/>
      <c r="K27" s="161"/>
      <c r="L27" s="161"/>
      <c r="M27" s="161"/>
    </row>
    <row r="28" spans="1:20" x14ac:dyDescent="0.25">
      <c r="A28" s="160" t="s">
        <v>251</v>
      </c>
      <c r="B28" s="160" t="s">
        <v>306</v>
      </c>
      <c r="C28" s="161">
        <v>400</v>
      </c>
      <c r="D28" s="161">
        <v>400</v>
      </c>
      <c r="E28" s="161"/>
      <c r="F28" s="161"/>
      <c r="G28" s="161">
        <v>400</v>
      </c>
      <c r="H28" s="161"/>
      <c r="I28" s="161"/>
      <c r="J28" s="161"/>
      <c r="K28" s="161"/>
      <c r="L28" s="161"/>
      <c r="M28" s="161"/>
    </row>
    <row r="29" spans="1:20" x14ac:dyDescent="0.25">
      <c r="A29" s="160" t="s">
        <v>252</v>
      </c>
      <c r="B29" s="160" t="s">
        <v>307</v>
      </c>
      <c r="C29" s="161">
        <v>50</v>
      </c>
      <c r="D29" s="161">
        <v>50</v>
      </c>
      <c r="E29" s="161"/>
      <c r="F29" s="161"/>
      <c r="G29" s="161">
        <v>50</v>
      </c>
      <c r="H29" s="161"/>
      <c r="I29" s="161"/>
      <c r="J29" s="161"/>
      <c r="K29" s="161"/>
      <c r="L29" s="161"/>
      <c r="M29" s="161"/>
    </row>
    <row r="30" spans="1:20" x14ac:dyDescent="0.25">
      <c r="A30" s="160" t="s">
        <v>253</v>
      </c>
      <c r="B30" s="160" t="s">
        <v>308</v>
      </c>
      <c r="C30" s="161">
        <v>1083</v>
      </c>
      <c r="D30" s="161">
        <v>1083</v>
      </c>
      <c r="E30" s="161"/>
      <c r="F30" s="161"/>
      <c r="G30" s="161"/>
      <c r="H30" s="161"/>
      <c r="I30" s="161"/>
      <c r="J30" s="161"/>
      <c r="K30" s="161"/>
      <c r="L30" s="161">
        <v>1083</v>
      </c>
      <c r="M30" s="161"/>
    </row>
    <row r="31" spans="1:20" x14ac:dyDescent="0.25">
      <c r="A31" s="160" t="s">
        <v>254</v>
      </c>
      <c r="B31" s="160" t="s">
        <v>309</v>
      </c>
      <c r="C31" s="161">
        <v>-0.03</v>
      </c>
      <c r="D31" s="161"/>
      <c r="E31" s="161">
        <v>-0.03</v>
      </c>
      <c r="F31" s="161"/>
      <c r="G31" s="161"/>
      <c r="H31" s="161"/>
      <c r="I31" s="161"/>
      <c r="J31" s="161"/>
      <c r="K31" s="161"/>
      <c r="L31" s="161"/>
      <c r="M31" s="161"/>
    </row>
    <row r="32" spans="1:20" x14ac:dyDescent="0.25">
      <c r="A32" s="160" t="s">
        <v>255</v>
      </c>
      <c r="B32" s="160" t="s">
        <v>310</v>
      </c>
      <c r="C32" s="161">
        <v>90</v>
      </c>
      <c r="D32" s="161">
        <v>90</v>
      </c>
      <c r="E32" s="161"/>
      <c r="F32" s="161"/>
      <c r="G32" s="161">
        <v>50</v>
      </c>
      <c r="H32" s="161"/>
      <c r="I32" s="161"/>
      <c r="J32" s="161"/>
      <c r="K32" s="161"/>
      <c r="L32" s="161">
        <v>40</v>
      </c>
      <c r="M32" s="161"/>
    </row>
    <row r="33" spans="1:13" x14ac:dyDescent="0.25">
      <c r="A33" s="160" t="s">
        <v>256</v>
      </c>
      <c r="B33" s="160" t="s">
        <v>257</v>
      </c>
      <c r="C33" s="161">
        <v>220</v>
      </c>
      <c r="D33" s="161"/>
      <c r="E33" s="161">
        <v>220</v>
      </c>
      <c r="F33" s="161"/>
      <c r="G33" s="161"/>
      <c r="H33" s="161"/>
      <c r="I33" s="161"/>
      <c r="J33" s="161"/>
      <c r="K33" s="161"/>
      <c r="L33" s="161"/>
      <c r="M33" s="161"/>
    </row>
    <row r="34" spans="1:13" x14ac:dyDescent="0.25">
      <c r="A34" s="156"/>
      <c r="B34" s="156"/>
      <c r="C34" s="157">
        <f>SUM(C5:C33)</f>
        <v>283593.43</v>
      </c>
      <c r="D34" s="157">
        <f>SUM(D5:D33)</f>
        <v>4073</v>
      </c>
      <c r="E34" s="157">
        <f>SUM(E5:E33)</f>
        <v>279520.43</v>
      </c>
      <c r="F34" s="156"/>
      <c r="G34" s="156"/>
      <c r="H34" s="156"/>
      <c r="I34" s="156"/>
      <c r="J34" s="156"/>
      <c r="K34" s="156"/>
      <c r="L34" s="156"/>
      <c r="M34" s="156"/>
    </row>
    <row r="35" spans="1:13" x14ac:dyDescent="0.25">
      <c r="E35" s="158"/>
    </row>
    <row r="36" spans="1:13" x14ac:dyDescent="0.25">
      <c r="A36" t="s">
        <v>258</v>
      </c>
    </row>
    <row r="37" spans="1:13" x14ac:dyDescent="0.25">
      <c r="E37" s="158"/>
    </row>
  </sheetData>
  <mergeCells count="1">
    <mergeCell ref="F3:M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9</vt:i4>
      </vt:variant>
    </vt:vector>
  </HeadingPairs>
  <TitlesOfParts>
    <vt:vector size="19" baseType="lpstr">
      <vt:lpstr>SAŽETAK OPĆEG DIJELA</vt:lpstr>
      <vt:lpstr>Račun prihoda i rashoda</vt:lpstr>
      <vt:lpstr>Prihodi i rashodi po izvorima</vt:lpstr>
      <vt:lpstr>Rashodi prema funk.klas.</vt:lpstr>
      <vt:lpstr>Račun financiranja</vt:lpstr>
      <vt:lpstr>Račun financiranja po izvorima</vt:lpstr>
      <vt:lpstr>Posebni dio</vt:lpstr>
      <vt:lpstr>Posebni izvj o zaduživanju</vt:lpstr>
      <vt:lpstr>Stanje potraživanja </vt:lpstr>
      <vt:lpstr>Stanje obveza</vt:lpstr>
      <vt:lpstr>'Posebni dio'!Podrucje_ispisa</vt:lpstr>
      <vt:lpstr>'Posebni izvj o zaduživanju'!Podrucje_ispisa</vt:lpstr>
      <vt:lpstr>'Prihodi i rashodi po izvorima'!Podrucje_ispisa</vt:lpstr>
      <vt:lpstr>'Račun financiranja po izvorima'!Podrucje_ispisa</vt:lpstr>
      <vt:lpstr>'Račun prihoda i rashoda'!Podrucje_ispisa</vt:lpstr>
      <vt:lpstr>'Rashodi prema funk.klas.'!Podrucje_ispisa</vt:lpstr>
      <vt:lpstr>'SAŽETAK OPĆEG DIJELA'!Podrucje_ispisa</vt:lpstr>
      <vt:lpstr>'Stanje obveza'!Podrucje_ispisa</vt:lpstr>
      <vt:lpstr>'Stanje potraživanja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2026-03-26T11:15:45Z</cp:lastPrinted>
  <dcterms:created xsi:type="dcterms:W3CDTF">2026-03-03T07:40:20Z</dcterms:created>
  <dcterms:modified xsi:type="dcterms:W3CDTF">2026-03-26T11:15:46Z</dcterms:modified>
</cp:coreProperties>
</file>